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vRP\"/>
    </mc:Choice>
  </mc:AlternateContent>
  <bookViews>
    <workbookView xWindow="0" yWindow="0" windowWidth="16380" windowHeight="8190" tabRatio="989" activeTab="1"/>
  </bookViews>
  <sheets>
    <sheet name="Mode emploi" sheetId="1" r:id="rId1"/>
    <sheet name="Document Unique - Unité 1" sheetId="2" r:id="rId2"/>
    <sheet name="Risque psychosociaux" sheetId="3" r:id="rId3"/>
  </sheets>
  <definedNames>
    <definedName name="_xlnm._FilterDatabase" localSheetId="1" hidden="1">'Document Unique - Unité 1'!$A$2:$M$2</definedName>
    <definedName name="cellule">'Document Unique - Unité 1'!#REF!</definedName>
    <definedName name="cellule1">'Document Unique - Unité 1'!#REF!</definedName>
    <definedName name="cellule10">'Document Unique - Unité 1'!#REF!</definedName>
    <definedName name="cellule11">'Document Unique - Unité 1'!#REF!</definedName>
    <definedName name="cellule12">'Document Unique - Unité 1'!#REF!</definedName>
    <definedName name="cellule13">'Document Unique - Unité 1'!#REF!</definedName>
    <definedName name="cellule14">'Document Unique - Unité 1'!#REF!</definedName>
    <definedName name="cellule15">'Document Unique - Unité 1'!#REF!</definedName>
    <definedName name="cellule16">'Document Unique - Unité 1'!#REF!</definedName>
    <definedName name="cellule17">'Document Unique - Unité 1'!#REF!</definedName>
    <definedName name="cellule18">'Document Unique - Unité 1'!#REF!</definedName>
    <definedName name="cellule19">'Document Unique - Unité 1'!#REF!</definedName>
    <definedName name="cellule2">'Document Unique - Unité 1'!#REF!</definedName>
    <definedName name="cellule20">'Document Unique - Unité 1'!#REF!</definedName>
    <definedName name="cellule21">'Document Unique - Unité 1'!#REF!</definedName>
    <definedName name="cellule22">'Document Unique - Unité 1'!#REF!</definedName>
    <definedName name="cellule23">'Document Unique - Unité 1'!#REF!</definedName>
    <definedName name="cellule24">'Document Unique - Unité 1'!#REF!</definedName>
    <definedName name="cellule25">'Document Unique - Unité 1'!#REF!</definedName>
    <definedName name="cellule26">'Document Unique - Unité 1'!#REF!</definedName>
    <definedName name="cellule27">'Document Unique - Unité 1'!#REF!</definedName>
    <definedName name="cellule28">'Document Unique - Unité 1'!#REF!</definedName>
    <definedName name="cellule29">'Document Unique - Unité 1'!#REF!</definedName>
    <definedName name="cellule3">'Document Unique - Unité 1'!#REF!</definedName>
    <definedName name="cellule30">'Document Unique - Unité 1'!#REF!</definedName>
    <definedName name="cellule31">'Document Unique - Unité 1'!#REF!</definedName>
    <definedName name="cellule32">'Document Unique - Unité 1'!#REF!</definedName>
    <definedName name="cellule33">'Document Unique - Unité 1'!#REF!</definedName>
    <definedName name="cellule34">'Document Unique - Unité 1'!#REF!</definedName>
    <definedName name="cellule35">'Document Unique - Unité 1'!#REF!</definedName>
    <definedName name="cellule37">'Document Unique - Unité 1'!#REF!</definedName>
    <definedName name="cellule38">'Document Unique - Unité 1'!#REF!</definedName>
    <definedName name="cellule39">'Document Unique - Unité 1'!#REF!</definedName>
    <definedName name="cellule4">'Document Unique - Unité 1'!#REF!</definedName>
    <definedName name="cellule40">'Document Unique - Unité 1'!#REF!</definedName>
    <definedName name="cellule41">'Document Unique - Unité 1'!#REF!</definedName>
    <definedName name="cellule5">'Document Unique - Unité 1'!#REF!</definedName>
    <definedName name="cellule6">'Document Unique - Unité 1'!#REF!</definedName>
    <definedName name="cellule7">'Document Unique - Unité 1'!#REF!</definedName>
    <definedName name="cellule8">'Document Unique - Unité 1'!#REF!</definedName>
    <definedName name="cellule9">'Document Unique - Unité 1'!#REF!</definedName>
    <definedName name="Excel_BuiltIn_Print_Area_2_1">"$#REF !.$A$1:$I$46"</definedName>
    <definedName name="Excel_BuiltIn_Print_Titles_1">"$#REF !.$A$1:$IT$2"</definedName>
    <definedName name="Freq">"$'mode emploi'.$#ref" "$#REF !:$#REF !$#REF !"</definedName>
    <definedName name="Grav">"$'mode emploi'.$#ref" "$#REF !:$#REF !$#REF !"</definedName>
    <definedName name="_xlnm.Print_Titles" localSheetId="1">'Document Unique - Unité 1'!$1:$2</definedName>
    <definedName name="Noms">"$#REF !.$#REF !$#REF !:$#REF !$#REF !"</definedName>
    <definedName name="Unités">"$#REF !.$#REF !$#REF !:$#REF !$#REF !"</definedName>
    <definedName name="Z_0F979D60_431E_11D7_9655_00508B6AE8B1__wvu_FilterData">'Document Unique - Unité 1'!$A$2:$M$106</definedName>
    <definedName name="Z_0F979D60_431E_11D7_9655_00508B6AE8B1__wvu_PrintArea">'Document Unique - Unité 1'!$A$2:$M$103</definedName>
    <definedName name="Z_3FF78143_4315_11D7_91B0_005004621105__wvu_FilterData">'Document Unique - Unité 1'!$A$2:$M$2</definedName>
    <definedName name="Z_3FF78143_4315_11D7_91B0_005004621105__wvu_PrintArea">'Mode emploi'!$A$22:$R$52</definedName>
    <definedName name="Z_641FDDA7_4325_11D7_91B0_005004621105__wvu_FilterData">'Document Unique - Unité 1'!$A$2:$M$106</definedName>
    <definedName name="Z_641FDDA7_4325_11D7_91B0_005004621105__wvu_PrintArea">'Document Unique - Unité 1'!$A$2:$M$103</definedName>
    <definedName name="_xlnm.Print_Area" localSheetId="1">'Document Unique - Unité 1'!$A$1:$M$106</definedName>
    <definedName name="_xlnm.Print_Area" localSheetId="0">'Mode emploi'!$A$1:$R$52</definedName>
  </definedNames>
  <calcPr calcId="152511" fullCalcOnLoad="1"/>
</workbook>
</file>

<file path=xl/calcChain.xml><?xml version="1.0" encoding="utf-8"?>
<calcChain xmlns="http://schemas.openxmlformats.org/spreadsheetml/2006/main">
  <c r="G43" i="3" l="1"/>
  <c r="G42" i="3"/>
  <c r="G41" i="3"/>
  <c r="G40" i="3"/>
  <c r="H39" i="3"/>
  <c r="G39" i="3"/>
  <c r="G38" i="3"/>
  <c r="G37" i="3"/>
  <c r="H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H23" i="3"/>
  <c r="G22" i="3"/>
  <c r="G21" i="3"/>
  <c r="G20" i="3"/>
  <c r="H19" i="3"/>
  <c r="G19" i="3"/>
  <c r="G18" i="3"/>
  <c r="G17" i="3"/>
  <c r="G16" i="3"/>
  <c r="H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H8" i="3"/>
  <c r="H3" i="3"/>
  <c r="H33" i="3"/>
</calcChain>
</file>

<file path=xl/sharedStrings.xml><?xml version="1.0" encoding="utf-8"?>
<sst xmlns="http://schemas.openxmlformats.org/spreadsheetml/2006/main" count="510" uniqueCount="246">
  <si>
    <t>Mode d'emploi du Document Unique d'Evaluation des Risques Professionnels</t>
  </si>
  <si>
    <t>Renommer les feuilles du tableur selon les besoins (ex Atelier, Administratif…).</t>
  </si>
  <si>
    <t>Les feuilles représentent les unités de travail. Elles peuvent être différentes pour les risques physiques et pour les risques psychosociaux.</t>
  </si>
  <si>
    <t>Une mise a jour doit être faite au minimum une fois par an, et à chaque changement important modifiant les conditions de travail.</t>
  </si>
  <si>
    <t>Il est préférable d'impliquer, au moins, la direction, l'encadrement, et les opérateurs</t>
  </si>
  <si>
    <t>Le responsable de la mise en place de la décision choisie est :</t>
  </si>
  <si>
    <t> - Une personne responsable et compétente,</t>
  </si>
  <si>
    <r>
      <t></t>
    </r>
    <r>
      <rPr>
        <b/>
        <sz val="12"/>
        <rFont val="Arial"/>
        <family val="2"/>
      </rPr>
      <t xml:space="preserve"> - Un groupe de travail crée pour l'occasion,</t>
    </r>
  </si>
  <si>
    <r>
      <t></t>
    </r>
    <r>
      <rPr>
        <b/>
        <sz val="12"/>
        <rFont val="Arial"/>
        <family val="2"/>
      </rPr>
      <t xml:space="preserve"> - Un groupe de travail déjà en place.</t>
    </r>
  </si>
  <si>
    <t>Les mesures de prévention et les délais de mise en œuvre doivent être réalisables et réalistes. Quand une action de prévention a été menée, réévaluer le risque et agir en conséquence.</t>
  </si>
  <si>
    <t>Les mesures de préventions peuvent être de plusieurs ordres :</t>
  </si>
  <si>
    <t>Le groupe d'analyse de risques doit prendre une décision face aux risques identifiés. La décision peut être :</t>
  </si>
  <si>
    <t> - Modification de matériel, d'équipement, de matière première,</t>
  </si>
  <si>
    <t>- Une mesure de prévention efficace (cf principes de prévention L.4121-2 du Code du travail),</t>
  </si>
  <si>
    <t> - Modification de l'organisation du travail (consigne, procédure…),</t>
  </si>
  <si>
    <t>- La création d'un groupe de travail sur le sujet (lorsqu'aucune solution efficace n'a été trouvée),</t>
  </si>
  <si>
    <t> - Modification de la formation et de l'information du personnel.</t>
  </si>
  <si>
    <t>- Une mesure d'urgence (arrêt de production après décision de la personne responsable).</t>
  </si>
  <si>
    <t>- La demande d'aide extérieure de la CRAM, inspection du travail, experts, etc…</t>
  </si>
  <si>
    <t>Risques Physiques</t>
  </si>
  <si>
    <t>Risques Psychosociaux (RPS)</t>
  </si>
  <si>
    <t>Identifier les dangers avec la grille de détection sur les lieux.</t>
  </si>
  <si>
    <t>Cette analyse débute à partir de la ligne 104.</t>
  </si>
  <si>
    <t>Évaluer le risque de R1 à R4 au moyen des bases suivantes :</t>
  </si>
  <si>
    <t>Huit facteurs de risques psychosociaux ont été retenus :</t>
  </si>
  <si>
    <t>Fréquence</t>
  </si>
  <si>
    <t>1 - Impact des RPS sur l'entreprise et les salariés,</t>
  </si>
  <si>
    <t>R2</t>
  </si>
  <si>
    <t>R3 : Réduction du risque immédiat</t>
  </si>
  <si>
    <t>R4 : Arrêt immédiat, mesures préventives</t>
  </si>
  <si>
    <t>2 – Intensité et temps de travail,</t>
  </si>
  <si>
    <t>Probable</t>
  </si>
  <si>
    <t>3 - Exigences émotionnelles,</t>
  </si>
  <si>
    <t>1f / jour</t>
  </si>
  <si>
    <t>4 - Autonomie,</t>
  </si>
  <si>
    <t>R3</t>
  </si>
  <si>
    <t>5 - Rapports sociaux au travail.</t>
  </si>
  <si>
    <t>Possible</t>
  </si>
  <si>
    <t>6 - Sens du travail.</t>
  </si>
  <si>
    <t>1f / semaine</t>
  </si>
  <si>
    <t>7 - Insécurité de la situation de travail.</t>
  </si>
  <si>
    <t>R1</t>
  </si>
  <si>
    <t>8 - Contexte de prévention dans l'entreprise.</t>
  </si>
  <si>
    <t>Rare</t>
  </si>
  <si>
    <t>exceptionnel</t>
  </si>
  <si>
    <t>Gravité</t>
  </si>
  <si>
    <t>Cet outil est inspiré de l'outil "Faire le point" proposé par l'Institut National de Recherche en Sécurité</t>
  </si>
  <si>
    <t>Mineur</t>
  </si>
  <si>
    <t>Significatif</t>
  </si>
  <si>
    <t>Critique</t>
  </si>
  <si>
    <t>Il est disponible sur leur site www.inrs.fr</t>
  </si>
  <si>
    <t>Accident mineur / Incident (premier soin) pas d'arrêt</t>
  </si>
  <si>
    <t>Accident nécessitant de consulter un médecin (pas d'arrêt)</t>
  </si>
  <si>
    <t>Accident entraînant des jours d'arrêt</t>
  </si>
  <si>
    <t>Il est à utiliser dans le cadre d'un dialogue et d'une participation des salariés ou de leurs
représentants, invités à s'exprimer sur leur activité, leur métier et leur expérience de terrain.</t>
  </si>
  <si>
    <r>
      <t>La synthèse des réponses entraînera un classement de chaque facteur de risque en catégorie : 
FAIBLE, MODÉRÉE ou ÉLEV</t>
    </r>
    <r>
      <rPr>
        <b/>
        <sz val="12"/>
        <color indexed="12"/>
        <rFont val="Arial"/>
        <family val="2"/>
        <charset val="1"/>
      </rPr>
      <t>ÉE</t>
    </r>
  </si>
  <si>
    <t>Les risques classés R3 et R4 doivent faire l'objet de mesures efficaces et rapides.</t>
  </si>
  <si>
    <t>Les actions préventives doivent absolument répondre à :</t>
  </si>
  <si>
    <t> - Non déplacement des risques,</t>
  </si>
  <si>
    <t> - Stabilité de la mesure (dans le temps),</t>
  </si>
  <si>
    <t> - Conformité à la législation,</t>
  </si>
  <si>
    <t> - Possibilité d’application générale,</t>
  </si>
  <si>
    <t> - Délai d’application.</t>
  </si>
  <si>
    <t xml:space="preserve">Les risques classés R1 et R2 doivent faire l'objet de mesures de prévention si celles-ci sont </t>
  </si>
  <si>
    <t>faciles à mettre en place :</t>
  </si>
  <si>
    <t>Risques Physiques
-
Exemples de risques</t>
  </si>
  <si>
    <t>Décret pénibilité</t>
  </si>
  <si>
    <t>Identification</t>
  </si>
  <si>
    <t>Mesures de prévention existantes</t>
  </si>
  <si>
    <t>Evaluation</t>
  </si>
  <si>
    <t>Amélioration</t>
  </si>
  <si>
    <t>Présence du risque : remarques, explications</t>
  </si>
  <si>
    <t>Organisationnelles</t>
  </si>
  <si>
    <t>Collectives</t>
  </si>
  <si>
    <t>Individuelles</t>
  </si>
  <si>
    <t>Cotation</t>
  </si>
  <si>
    <t>Actions préventives</t>
  </si>
  <si>
    <t>Prévu (date)</t>
  </si>
  <si>
    <t>Responsable</t>
  </si>
  <si>
    <t>risque de chute de plain-pied</t>
  </si>
  <si>
    <t>sol défectueux (revêtement dégradé, trou…)</t>
  </si>
  <si>
    <t>sol glissant (produits répandus)</t>
  </si>
  <si>
    <t>sol inégal (marche, rupture de pente…)</t>
  </si>
  <si>
    <t>passage étroit ou longeant des zones dangereuses</t>
  </si>
  <si>
    <t>passage encombré par l'entreposage d'objets divers</t>
  </si>
  <si>
    <t>autre risque</t>
  </si>
  <si>
    <t>risque de chute de hauteur</t>
  </si>
  <si>
    <t>travaux effectués à plus de 3 mètres sans autorisation</t>
  </si>
  <si>
    <t>zone présentant des parties en contrebas (escalier, quai, fosse…)</t>
  </si>
  <si>
    <t>utilisation de dispositifs mobiles (escabeau, échaffaudage…)</t>
  </si>
  <si>
    <t>utilisation de dispositifs mobiles (échelle…)</t>
  </si>
  <si>
    <t>utilisation de moyens de fortune (chaise, empilement d'objets divers…)</t>
  </si>
  <si>
    <t>risque lié à la manutention manuelle</t>
  </si>
  <si>
    <t>manutention de charge de masse unitaire élevée</t>
  </si>
  <si>
    <t>p</t>
  </si>
  <si>
    <t>manutention effectuée de façon répétitive et à cadence élevée</t>
  </si>
  <si>
    <t>charge difficile à manutentionner (grande dimension, arêtes vives…)</t>
  </si>
  <si>
    <t>mauvaises postures (dos courbé, charge éloignée du corps...)</t>
  </si>
  <si>
    <t>risque lié aux postures</t>
  </si>
  <si>
    <t> positions forcées, angles extrêmes des articulations, maintien des positions articulaires durant de longues périodes</t>
  </si>
  <si>
    <t>risque lié à la manutention mécanique</t>
  </si>
  <si>
    <t>personne conduisant un chariot automoteur sans autorisation de conduite</t>
  </si>
  <si>
    <t>moyen de manutention inadapté à la tâche</t>
  </si>
  <si>
    <t>conduite d'un chariot sans visibilité suffisante, zones de manœuvre exiguë…</t>
  </si>
  <si>
    <t>instabilité du moyen de manutention (charge mal répartie…)</t>
  </si>
  <si>
    <t>instabilité de la charge</t>
  </si>
  <si>
    <t>Vibration liée à la conduite d'engins</t>
  </si>
  <si>
    <t>risque lié aux circulations et aux déplacements</t>
  </si>
  <si>
    <t>zones de circulation communes aux piétons et aux véhicules non balisées</t>
  </si>
  <si>
    <t>voie de circulation dangereuse (étroite, en pente…)</t>
  </si>
  <si>
    <t>zone de manœuvre (chargement, demi-tour…) dangereuse (manque de visibilité…)</t>
  </si>
  <si>
    <t>mauvais état des véhicules (freins, pneumatiques, feux de signalisation…)</t>
  </si>
  <si>
    <t>contraintes imposées (délai, trajet…) empêchant le respect des règles de sécurité</t>
  </si>
  <si>
    <t>risque lié aux effondrements et aux chutes d'objets</t>
  </si>
  <si>
    <t>objets stockés en hauteur (racks de stockage…)</t>
  </si>
  <si>
    <t>objets empilés sur de grandes hauteurs, matériaux en vrac…</t>
  </si>
  <si>
    <t>travaux effectués simultanément à des hauteurs différentes (échaffaudage…)</t>
  </si>
  <si>
    <t>travaux effectués dans des tranchées, puits…</t>
  </si>
  <si>
    <t>risque lié aux machines et aux outils</t>
  </si>
  <si>
    <t>partie mobile (organe de transmission, pièce, outil…) accessible au personnel</t>
  </si>
  <si>
    <t>fluide (liquide sous pression…), matière (poussières…) pouvant être projetés</t>
  </si>
  <si>
    <t>utilisation d'outils tranchants (couteaux, cutters…)</t>
  </si>
  <si>
    <t>non-consignation d'une machine lors de sa réparation ou de sa maintenance</t>
  </si>
  <si>
    <t>Utilisation d'une machine et/ou d'un outil de façon répétitive et à cadence élevée</t>
  </si>
  <si>
    <t>Vibrations liées à l'utilisation de machines et/ou d'outils</t>
  </si>
  <si>
    <t>risque lié au bruit</t>
  </si>
  <si>
    <t>bruit élevé émis de façon continue par des machines, moteurs…
Niveau d'exposition quotidien &gt;80 dB(A)</t>
  </si>
  <si>
    <t>bruit impulsionnel et répétitif causé par des machines travaillant par choc
Niveau de crêtes &gt; 135 dB( C)</t>
  </si>
  <si>
    <t>bruit suceptible de couvrir un signal sonore de sécurité</t>
  </si>
  <si>
    <t>risque lié aux produits, aux émissions et aux déchets</t>
  </si>
  <si>
    <t>utilisation de produits cancérogènes, mutragènes et reprotoxiques (CMR)</t>
  </si>
  <si>
    <t>utilisation de produits dangereux (toxiques, corrosifs…)</t>
  </si>
  <si>
    <t>émission de gaz, de produit volatile (huile chaude…)</t>
  </si>
  <si>
    <t>émission de poussières (ciment, farine, sciure de bois…)</t>
  </si>
  <si>
    <t>émission de fumées (soudure…)</t>
  </si>
  <si>
    <t>présence de micro-organismes</t>
  </si>
  <si>
    <t>risque lié aux rayonnements ionisants</t>
  </si>
  <si>
    <t>risque lié aux rayonnements non-ionisants</t>
  </si>
  <si>
    <t>risque d'incendie, d'explosion</t>
  </si>
  <si>
    <t>utilisation de produits comburants, inflammables, explosifs</t>
  </si>
  <si>
    <t>création d'atmosphère explosive avec l'air (produit volatil tel que solvant, poussières…)</t>
  </si>
  <si>
    <t>mélange de produits incompatibles ou stockage dans leur proximité</t>
  </si>
  <si>
    <t>risque lié à l'électricité</t>
  </si>
  <si>
    <t>personne intervenant sur des installations électriques non habilitée</t>
  </si>
  <si>
    <t>conducteur nu accessible</t>
  </si>
  <si>
    <t>armoire électrique non fermée à clef</t>
  </si>
  <si>
    <t>matériel défectueux (coupure de la liaison avec la terre, câble déterioré…)</t>
  </si>
  <si>
    <t>non-consignation d'une installation électrique lors d'une intervention</t>
  </si>
  <si>
    <t>risque lié à l'éclairage</t>
  </si>
  <si>
    <t>poste de travail insuffisamment éclairé pour l'activité exercée</t>
  </si>
  <si>
    <t>éclairage inadapté au travail à effectuer</t>
  </si>
  <si>
    <t>poste de travail présentant des zones éblouissantes</t>
  </si>
  <si>
    <t>zone de passage peu ou pas éclairée</t>
  </si>
  <si>
    <t>risque lié à l'utilisation d'écran</t>
  </si>
  <si>
    <t>rayon lumineux arrivant sur l'écran et perturbant le travail</t>
  </si>
  <si>
    <t>mobilier ne permettant pas l'adaptation à la morphologie du personnel</t>
  </si>
  <si>
    <t>impossibilité de régler certains paramètres (couleur d'écran, taille des caractères…)</t>
  </si>
  <si>
    <t>difficulté à utiliser le logiciel (défaut de formation, manque d'ergonomie…)</t>
  </si>
  <si>
    <t>risque lié aux ambiances climatiques</t>
  </si>
  <si>
    <t>température inadaptée pour le travail à effectuer</t>
  </si>
  <si>
    <t>poste de travail exposé aux intempéries, à des courants d'air…</t>
  </si>
  <si>
    <t>ambiance chaude (proximité de matériel ou de matériau à température élevée…)</t>
  </si>
  <si>
    <t>ambiance froide (chambre frigorifique…)</t>
  </si>
  <si>
    <t>risque lié au manque d'hygiène</t>
  </si>
  <si>
    <t>absence de moyens nécessaires pour permettre l'hygiène corporelle du personnel</t>
  </si>
  <si>
    <t>non prise en compte de l'hygiène pour la mise en œuvre des produits alimentaires</t>
  </si>
  <si>
    <t>risque lié à l'intervention d'une entreprise extérieure</t>
  </si>
  <si>
    <t>non établissement du plan de prévention lors de travaux dangereux ou opération &gt; 400 h</t>
  </si>
  <si>
    <t>méconnaissance pour l'une des entreprises des risques de l'autre entreprise</t>
  </si>
  <si>
    <t>méconnaissance des risques liés à la co-activité</t>
  </si>
  <si>
    <t>risque lié au manque de formation</t>
  </si>
  <si>
    <t>formation de base insuffisante pour la compréhension des instructions données…</t>
  </si>
  <si>
    <t>formation incomplète du personnel au poste de travail pour effectuer la tâche en sécurité</t>
  </si>
  <si>
    <t>aucune personne formée pour porter les premiers secours à un blessé</t>
  </si>
  <si>
    <t>risque lié aux horaires atypiques</t>
  </si>
  <si>
    <t>travail de nuit (entre 21h et 6h)</t>
  </si>
  <si>
    <t>travail en équipes successives alternantes</t>
  </si>
  <si>
    <t>risque lié au travail isolé</t>
  </si>
  <si>
    <t>risque violence physique et verbale</t>
  </si>
  <si>
    <t>risque spécifique</t>
  </si>
  <si>
    <t>Risques PsychoSociaux
-
Facteurs de risques</t>
  </si>
  <si>
    <t>Mesures de prévention existantes (techniques, humaines, organisationelles)</t>
  </si>
  <si>
    <t>Question
(la réponse est à saisir dans la colonne F)</t>
  </si>
  <si>
    <t>Réponses</t>
  </si>
  <si>
    <t>Budget</t>
  </si>
  <si>
    <t>risques psychosociaux</t>
  </si>
  <si>
    <t>Impact des RPS sur l'entreprise et les salariés</t>
  </si>
  <si>
    <t>L’entreprise est-elle confrontée à un problème récurent d’absentéisme ?</t>
  </si>
  <si>
    <t>Oui tout à fait</t>
  </si>
  <si>
    <t>Plutôt oui</t>
  </si>
  <si>
    <t>Plutôt non</t>
  </si>
  <si>
    <t>Non pas du tout</t>
  </si>
  <si>
    <t>L’entreprise rencontre-t-elle des difficultés pour fidéliser ses salariés ?</t>
  </si>
  <si>
    <t>Les anomalies telles que : réclamations clients, malfaçons, erreurs, retards…sont-elles fréquentes ?</t>
  </si>
  <si>
    <t>Le médecin du travail qui suit votre entreprise vous a-t-il signalé par courrier d’alerte ou dans la fiche d’entreprise des problèmes de troubles musculosquelettiques (douleurs articulaires, dos, épaules, coudes…) ?</t>
  </si>
  <si>
    <t>Oui</t>
  </si>
  <si>
    <t>Non</t>
  </si>
  <si>
    <t>Le médecin du travail qui suit votre entreprise vous a-t-il signalé par courrier d’alerte ou dans la fiche d’entreprise des problèmes de souffrance au travail (stress, conflit, mal-être…) ?</t>
  </si>
  <si>
    <t>Intensité et temps de travail</t>
  </si>
  <si>
    <t>L’organisation en place dans votre entreprise permet-elle de faire face à la charge de travail ?</t>
  </si>
  <si>
    <t>Arrive-t-il que des salariés de l’entreprise travaillent plus de 45 heures par semaine ?</t>
  </si>
  <si>
    <t>Jamais</t>
  </si>
  <si>
    <t>Parfois</t>
  </si>
  <si>
    <t>Souvent</t>
  </si>
  <si>
    <t>Très souvent</t>
  </si>
  <si>
    <t>L’organisation de l’entreprise permet-elle aux salariés de concilier vie professionnelle et vie personnelle dans de bonnes conditions (dates de congés, obligations familiales ou médicales…) ?</t>
  </si>
  <si>
    <t>Les salariés sont-ils contactés pour des raisons professionnelles en dehors des heures de travail et des astreintes ?</t>
  </si>
  <si>
    <t xml:space="preserve">Vos clients (ou donneurs d’ordres) vous imposent-ils des délais contraignants ? </t>
  </si>
  <si>
    <t>Toujours</t>
  </si>
  <si>
    <t>Votre secteur d’activité est-il réputé « difficile » (travail dur physiquement ou psychologiquement, horaires de nuit, décalés ou fractionnés, difficultés à recruter…) ?</t>
  </si>
  <si>
    <t xml:space="preserve">Les salariés exercent-ils un travail complexe nécessitant une concentration intense ? </t>
  </si>
  <si>
    <t xml:space="preserve">Les salariés sont-ils fréquemment interrompus dans leur travail pour effectuer des tâches non prévues ? </t>
  </si>
  <si>
    <t>Exigences émotionnelles</t>
  </si>
  <si>
    <t>Les salariés sont-ils confrontés à un public difficile (clients mécontents ou personnes en détresse…) ?</t>
  </si>
  <si>
    <t>Les salariés sont-ils agressés verbalement (voire physiquement) par les clients, usagers, patients… ?</t>
  </si>
  <si>
    <t>Dans votre entreprise, le sourire et la bonne humeur sont-ils requis ?</t>
  </si>
  <si>
    <t>Autonomie</t>
  </si>
  <si>
    <t>Les salariés ont-ils des marges de manœuvre dans la manière de réaliser leur travail (choix des façons de faire, des outils, de l’ordre des tâches…) ?</t>
  </si>
  <si>
    <t>Les salariés peuvent-ils s’interrompre (quelques minutes) quand ils en ressentent le besoin ?</t>
  </si>
  <si>
    <t xml:space="preserve">Les salariés peuvent-ils modifier temporairement le rythme de leur travail (par ex. arrêter ou ralentir la machine lorsqu’ils ne peuvent plus suivre le rythme ou passer plus de temps avec un client) ? </t>
  </si>
  <si>
    <t xml:space="preserve">Les salariés ont-ils la possibilité de développer de nouveaux savoir-faire et / ou de nouvelles compétences (formation, tutorat…) ? </t>
  </si>
  <si>
    <t>Rapports sociaux au travail</t>
  </si>
  <si>
    <t>Les salariés sont-ils susceptibles d'être surveillés à tout moment lors de l’exécution de leur travail ?</t>
  </si>
  <si>
    <t>Le recours aux heures supplémentaires est-il anticipé ? (si sans objet, cocher "oui, tout à fait")</t>
  </si>
  <si>
    <t>Existe-t-il des critères, écrits et/ou connus de tous, pour l’accès à la formation, l’attribution des primes, la répartition des périodes de congés, des tâches «ingrates»… ?</t>
  </si>
  <si>
    <t>Les salariés de votre entreprise forment-ils une équipe soudée (confiance, entraide, convivialité) ?</t>
  </si>
  <si>
    <t>Règne-t-il un climat de respect et de courtoisie à l’intérieur de l’entreprise (politesse, absence de propos ou d’attitudes blessants…) ?</t>
  </si>
  <si>
    <t>La répartition des tâches entre chacun est-elle clairement établie ?</t>
  </si>
  <si>
    <t>Les salariés sont-ils consultés sur l’aménagement des locaux, l’acquisition de nouveaux matériels, le choix des outils ou produits, les modifications des jours ou horaires d’ouverture… ?</t>
  </si>
  <si>
    <t>Les salariés peuvent-ils joindre facilement un responsable lorsqu’ils sont confrontés à un problème qu’ils ne peuvent pas résoudre eux-mêmes ?</t>
  </si>
  <si>
    <t>L’ensemble des salariés sont-ils régulièrement informés sur la marche de l’entreprise (carnet de commande, projet de développement, perte de client…) ?</t>
  </si>
  <si>
    <t>Les salariés (ou leurs représentants) ont-ils bien été associés aux réponses à ces questions ?</t>
  </si>
  <si>
    <t>Sens du travail</t>
  </si>
  <si>
    <t>Les salariés ont-ils le sentiment de pouvoir faire un travail de qualité (fierté du travail bien fait) ?</t>
  </si>
  <si>
    <t>Les salariés ont-ils le sentiment que leur travail compte pour le résultat final ?</t>
  </si>
  <si>
    <t>Les salariés ont-ils un retour régulier sur leur travail (résultats, satisfaction des clients,…) ?</t>
  </si>
  <si>
    <t>Les salariés ont-ils la possibilité d’échanger sur la façon de faire le travail (entre eux et avec l’encadrement) ?</t>
  </si>
  <si>
    <t>Insécurité de la situation de travail</t>
  </si>
  <si>
    <t>Les salariés sont-ils confrontés à des incertitudes (planning de travail instable, retard dans le versement des salaires, précarité des contrats, risque de perte d’emploi…) ?</t>
  </si>
  <si>
    <t>L’entreprise a t-elle des difficultés dans les relations avec les donneurs d’ordre (non respect des engagements contractuels, modification des délais, évolution des exigences) ?</t>
  </si>
  <si>
    <t>Contexte de prévention dans l'entreprise</t>
  </si>
  <si>
    <t xml:space="preserve">Le document unique d’évaluation des risques professionnels est-il à jour (moins d’un an) ? </t>
  </si>
  <si>
    <t xml:space="preserve">Des actions ont-elles été menées pour prévenir chacun des risques identifiés dans le document unique ? </t>
  </si>
  <si>
    <t>Les accidents du travail, même sans gravité, sont-ils analysés ? (si pas d'accident, cocher "oui")</t>
  </si>
  <si>
    <t>Les salariés sont-ils exposés à au moins une de ces nuisances : bruit, poussières, produits chimiques dangereux, températures très chaudes ou très froides, postures pénibles, gestes répétitifs, vibrations, port de charges lourdes…?</t>
  </si>
  <si>
    <t>Y a t-il des postes de travail isolés (salarié seul ne pouvant être ni vu ni entendu directement par d’autres)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</si>
</sst>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color indexed="9"/>
      <name val="Arial"/>
      <family val="2"/>
    </font>
    <font>
      <b/>
      <sz val="18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62"/>
      <name val="Arial"/>
      <family val="2"/>
    </font>
    <font>
      <sz val="10"/>
      <color indexed="62"/>
      <name val="Arial"/>
      <family val="2"/>
    </font>
    <font>
      <b/>
      <sz val="12"/>
      <color indexed="12"/>
      <name val="Arial"/>
      <family val="2"/>
      <charset val="1"/>
    </font>
    <font>
      <b/>
      <sz val="9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</fills>
  <borders count="39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Border="1"/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 shrinkToFit="1"/>
    </xf>
    <xf numFmtId="0" fontId="4" fillId="3" borderId="4" xfId="0" applyFont="1" applyFill="1" applyBorder="1" applyAlignment="1" applyProtection="1">
      <alignment horizontal="center" vertical="center" wrapText="1" shrinkToFit="1"/>
    </xf>
    <xf numFmtId="0" fontId="4" fillId="4" borderId="4" xfId="0" applyFont="1" applyFill="1" applyBorder="1" applyAlignment="1" applyProtection="1">
      <alignment horizontal="center" vertical="center" wrapText="1" shrinkToFit="1"/>
    </xf>
    <xf numFmtId="0" fontId="12" fillId="3" borderId="4" xfId="0" applyFont="1" applyFill="1" applyBorder="1" applyAlignment="1" applyProtection="1">
      <alignment horizontal="center" vertical="center" textRotation="90" wrapText="1" shrinkToFit="1"/>
    </xf>
    <xf numFmtId="0" fontId="0" fillId="5" borderId="5" xfId="0" applyFont="1" applyFill="1" applyBorder="1" applyAlignment="1" applyProtection="1">
      <alignment horizontal="center" vertical="center" wrapText="1"/>
    </xf>
    <xf numFmtId="0" fontId="0" fillId="5" borderId="6" xfId="0" applyFont="1" applyFill="1" applyBorder="1" applyAlignment="1" applyProtection="1">
      <alignment horizontal="center" vertical="center" wrapText="1"/>
    </xf>
    <xf numFmtId="0" fontId="0" fillId="5" borderId="7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  <protection locked="0"/>
    </xf>
    <xf numFmtId="14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5" borderId="8" xfId="0" applyFont="1" applyFill="1" applyBorder="1" applyAlignment="1" applyProtection="1">
      <alignment horizontal="center" vertical="center" wrapText="1"/>
    </xf>
    <xf numFmtId="0" fontId="0" fillId="5" borderId="9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14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</xf>
    <xf numFmtId="0" fontId="0" fillId="4" borderId="6" xfId="0" applyFont="1" applyFill="1" applyBorder="1" applyAlignment="1" applyProtection="1">
      <alignment horizontal="center" vertical="center" wrapText="1"/>
    </xf>
    <xf numFmtId="0" fontId="0" fillId="4" borderId="7" xfId="0" applyFont="1" applyFill="1" applyBorder="1" applyAlignment="1" applyProtection="1">
      <alignment horizontal="center" vertical="center" wrapText="1"/>
    </xf>
    <xf numFmtId="0" fontId="0" fillId="7" borderId="8" xfId="0" applyFont="1" applyFill="1" applyBorder="1" applyAlignment="1" applyProtection="1">
      <alignment horizontal="center" vertical="center" wrapText="1"/>
    </xf>
    <xf numFmtId="0" fontId="0" fillId="7" borderId="9" xfId="0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/>
    <xf numFmtId="0" fontId="0" fillId="7" borderId="1" xfId="0" applyFont="1" applyFill="1" applyBorder="1" applyAlignment="1" applyProtection="1">
      <alignment horizontal="center" vertical="center" wrapText="1"/>
    </xf>
    <xf numFmtId="0" fontId="0" fillId="7" borderId="10" xfId="0" applyFont="1" applyFill="1" applyBorder="1" applyAlignment="1" applyProtection="1">
      <alignment horizontal="center" vertical="center" wrapText="1"/>
    </xf>
    <xf numFmtId="0" fontId="0" fillId="7" borderId="13" xfId="0" applyFont="1" applyFill="1" applyBorder="1" applyAlignment="1" applyProtection="1">
      <alignment horizontal="center" vertical="center" wrapText="1"/>
    </xf>
    <xf numFmtId="0" fontId="0" fillId="8" borderId="14" xfId="0" applyFont="1" applyFill="1" applyBorder="1" applyAlignment="1" applyProtection="1">
      <alignment horizontal="center" vertical="center" wrapText="1"/>
    </xf>
    <xf numFmtId="0" fontId="0" fillId="7" borderId="5" xfId="0" applyFont="1" applyFill="1" applyBorder="1" applyAlignment="1" applyProtection="1">
      <alignment horizontal="center" vertical="center" wrapText="1"/>
    </xf>
    <xf numFmtId="0" fontId="0" fillId="7" borderId="6" xfId="0" applyFont="1" applyFill="1" applyBorder="1" applyAlignment="1" applyProtection="1">
      <alignment horizontal="center" vertical="center" wrapText="1"/>
    </xf>
    <xf numFmtId="0" fontId="0" fillId="7" borderId="7" xfId="0" applyFont="1" applyFill="1" applyBorder="1" applyAlignment="1" applyProtection="1">
      <alignment horizontal="center" vertical="center" wrapText="1"/>
    </xf>
    <xf numFmtId="0" fontId="0" fillId="5" borderId="6" xfId="0" applyNumberFormat="1" applyFont="1" applyFill="1" applyBorder="1" applyAlignment="1" applyProtection="1">
      <alignment horizontal="center" vertical="center" wrapText="1"/>
    </xf>
    <xf numFmtId="0" fontId="0" fillId="8" borderId="7" xfId="0" applyFont="1" applyFill="1" applyBorder="1" applyAlignment="1" applyProtection="1">
      <alignment horizontal="center" vertical="center" wrapText="1"/>
    </xf>
    <xf numFmtId="0" fontId="0" fillId="4" borderId="8" xfId="0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7" borderId="14" xfId="0" applyFont="1" applyFill="1" applyBorder="1" applyAlignment="1" applyProtection="1">
      <alignment horizontal="center" vertical="center" wrapText="1"/>
    </xf>
    <xf numFmtId="0" fontId="0" fillId="5" borderId="10" xfId="0" applyFont="1" applyFill="1" applyBorder="1" applyAlignment="1" applyProtection="1">
      <alignment horizontal="center" vertical="center" wrapText="1"/>
    </xf>
    <xf numFmtId="0" fontId="0" fillId="5" borderId="13" xfId="0" applyFont="1" applyFill="1" applyBorder="1" applyAlignment="1" applyProtection="1">
      <alignment horizontal="center" vertical="center" wrapText="1"/>
    </xf>
    <xf numFmtId="0" fontId="0" fillId="7" borderId="6" xfId="0" applyNumberFormat="1" applyFont="1" applyFill="1" applyBorder="1" applyAlignment="1" applyProtection="1">
      <alignment horizontal="center" vertical="center" wrapText="1"/>
    </xf>
    <xf numFmtId="0" fontId="0" fillId="7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5" borderId="15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4" borderId="15" xfId="0" applyFont="1" applyFill="1" applyBorder="1" applyAlignment="1" applyProtection="1">
      <alignment horizontal="center" vertical="center" wrapText="1"/>
    </xf>
    <xf numFmtId="0" fontId="0" fillId="7" borderId="1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4" fillId="4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 shrinkToFit="1"/>
      <protection locked="0"/>
    </xf>
    <xf numFmtId="0" fontId="0" fillId="6" borderId="10" xfId="0" applyFont="1" applyFill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13" fillId="2" borderId="10" xfId="0" applyNumberFormat="1" applyFont="1" applyFill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6" borderId="31" xfId="0" applyFont="1" applyFill="1" applyBorder="1" applyAlignment="1" applyProtection="1">
      <alignment vertical="center" wrapText="1"/>
      <protection locked="0"/>
    </xf>
    <xf numFmtId="0" fontId="0" fillId="0" borderId="31" xfId="0" applyFont="1" applyBorder="1" applyAlignment="1" applyProtection="1">
      <alignment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3" fillId="2" borderId="31" xfId="0" applyNumberFormat="1" applyFont="1" applyFill="1" applyBorder="1" applyAlignment="1" applyProtection="1">
      <alignment horizontal="center" vertical="center"/>
    </xf>
    <xf numFmtId="14" fontId="0" fillId="0" borderId="31" xfId="0" applyNumberFormat="1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6" borderId="35" xfId="0" applyFont="1" applyFill="1" applyBorder="1" applyAlignment="1" applyProtection="1">
      <alignment vertical="center" wrapText="1"/>
      <protection locked="0"/>
    </xf>
    <xf numFmtId="0" fontId="0" fillId="0" borderId="35" xfId="0" applyFont="1" applyBorder="1" applyAlignment="1" applyProtection="1">
      <alignment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13" fillId="2" borderId="35" xfId="0" applyNumberFormat="1" applyFont="1" applyFill="1" applyBorder="1" applyAlignment="1" applyProtection="1">
      <alignment horizontal="center" vertical="center"/>
    </xf>
    <xf numFmtId="14" fontId="0" fillId="0" borderId="35" xfId="0" applyNumberFormat="1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3" fillId="2" borderId="38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4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 shrinkToFit="1"/>
    </xf>
    <xf numFmtId="0" fontId="12" fillId="3" borderId="17" xfId="0" applyFont="1" applyFill="1" applyBorder="1" applyAlignment="1" applyProtection="1">
      <alignment horizontal="center" vertical="center" textRotation="90" wrapText="1" shrinkToFit="1"/>
    </xf>
    <xf numFmtId="0" fontId="4" fillId="4" borderId="17" xfId="0" applyFont="1" applyFill="1" applyBorder="1" applyAlignment="1" applyProtection="1">
      <alignment horizontal="center" vertical="center" wrapText="1" shrinkToFit="1"/>
    </xf>
    <xf numFmtId="0" fontId="0" fillId="6" borderId="19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30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24" xfId="0" applyFont="1" applyFill="1" applyBorder="1" applyAlignment="1" applyProtection="1">
      <alignment horizontal="center" vertical="center" wrapText="1"/>
      <protection locked="0"/>
    </xf>
    <xf numFmtId="0" fontId="0" fillId="6" borderId="34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textRotation="255" wrapText="1"/>
    </xf>
    <xf numFmtId="0" fontId="0" fillId="0" borderId="32" xfId="0" applyFont="1" applyBorder="1" applyAlignment="1" applyProtection="1">
      <alignment horizontal="center" vertical="center" textRotation="255" wrapText="1"/>
    </xf>
    <xf numFmtId="0" fontId="0" fillId="0" borderId="36" xfId="0" applyFont="1" applyBorder="1" applyAlignment="1" applyProtection="1">
      <alignment horizontal="center" vertical="center" textRotation="255" wrapText="1"/>
    </xf>
    <xf numFmtId="0" fontId="4" fillId="3" borderId="19" xfId="0" applyFont="1" applyFill="1" applyBorder="1" applyAlignment="1" applyProtection="1">
      <alignment horizontal="center" vertical="center" wrapText="1" shrinkToFit="1"/>
      <protection locked="0"/>
    </xf>
    <xf numFmtId="0" fontId="4" fillId="3" borderId="20" xfId="0" applyFont="1" applyFill="1" applyBorder="1" applyAlignment="1" applyProtection="1">
      <alignment horizontal="center" vertical="center" wrapText="1" shrinkToFit="1"/>
      <protection locked="0"/>
    </xf>
    <xf numFmtId="0" fontId="4" fillId="3" borderId="21" xfId="0" applyFont="1" applyFill="1" applyBorder="1" applyAlignment="1" applyProtection="1">
      <alignment horizontal="center" vertical="center" wrapText="1" shrinkToFit="1"/>
      <protection locked="0"/>
    </xf>
    <xf numFmtId="0" fontId="4" fillId="3" borderId="24" xfId="0" applyFont="1" applyFill="1" applyBorder="1" applyAlignment="1" applyProtection="1">
      <alignment horizontal="center" vertical="center" wrapText="1" shrinkToFit="1"/>
      <protection locked="0"/>
    </xf>
    <xf numFmtId="0" fontId="4" fillId="3" borderId="25" xfId="0" applyFont="1" applyFill="1" applyBorder="1" applyAlignment="1" applyProtection="1">
      <alignment horizontal="center" vertical="center" wrapText="1" shrinkToFit="1"/>
      <protection locked="0"/>
    </xf>
    <xf numFmtId="0" fontId="4" fillId="3" borderId="26" xfId="0" applyFont="1" applyFill="1" applyBorder="1" applyAlignment="1" applyProtection="1">
      <alignment horizontal="center" vertical="center" wrapText="1" shrinkToFit="1"/>
      <protection locked="0"/>
    </xf>
    <xf numFmtId="0" fontId="4" fillId="4" borderId="4" xfId="0" applyFont="1" applyFill="1" applyBorder="1" applyAlignment="1" applyProtection="1">
      <alignment horizontal="center" vertical="center" wrapText="1" shrinkToFit="1"/>
      <protection locked="0"/>
    </xf>
    <xf numFmtId="0" fontId="4" fillId="4" borderId="27" xfId="0" applyFont="1" applyFill="1" applyBorder="1" applyAlignment="1" applyProtection="1">
      <alignment horizontal="center" vertical="center" wrapText="1" shrinkToFit="1"/>
      <protection locked="0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4" fillId="3" borderId="22" xfId="0" applyFont="1" applyFill="1" applyBorder="1" applyAlignment="1" applyProtection="1">
      <alignment horizontal="center" vertical="center" wrapText="1" shrinkToFit="1"/>
      <protection locked="0"/>
    </xf>
    <xf numFmtId="0" fontId="4" fillId="3" borderId="23" xfId="0" applyFont="1" applyFill="1" applyBorder="1" applyAlignment="1" applyProtection="1">
      <alignment horizontal="center" vertical="center" wrapText="1" shrinkToFit="1"/>
      <protection locked="0"/>
    </xf>
    <xf numFmtId="0" fontId="4" fillId="4" borderId="3" xfId="0" applyFont="1" applyFill="1" applyBorder="1" applyAlignment="1" applyProtection="1">
      <alignment horizontal="center" vertical="center" wrapText="1" shrinkToFit="1"/>
      <protection locked="0"/>
    </xf>
    <xf numFmtId="0" fontId="4" fillId="4" borderId="22" xfId="0" applyFont="1" applyFill="1" applyBorder="1" applyAlignment="1" applyProtection="1">
      <alignment horizontal="center" vertical="center" wrapText="1" shrinkToFit="1"/>
      <protection locked="0"/>
    </xf>
    <xf numFmtId="0" fontId="4" fillId="4" borderId="23" xfId="0" applyFont="1" applyFill="1" applyBorder="1" applyAlignment="1" applyProtection="1">
      <alignment horizontal="center" vertical="center" wrapText="1" shrinkToFit="1"/>
      <protection locked="0"/>
    </xf>
    <xf numFmtId="0" fontId="0" fillId="6" borderId="4" xfId="0" applyFont="1" applyFill="1" applyBorder="1" applyAlignment="1" applyProtection="1">
      <alignment horizontal="center" vertical="center" textRotation="255" wrapText="1"/>
      <protection locked="0"/>
    </xf>
    <xf numFmtId="0" fontId="0" fillId="6" borderId="29" xfId="0" applyFont="1" applyFill="1" applyBorder="1" applyAlignment="1" applyProtection="1">
      <alignment horizontal="center" vertical="center" textRotation="255" wrapText="1"/>
      <protection locked="0"/>
    </xf>
    <xf numFmtId="0" fontId="0" fillId="6" borderId="27" xfId="0" applyFont="1" applyFill="1" applyBorder="1" applyAlignment="1" applyProtection="1">
      <alignment horizontal="center" vertical="center" textRotation="255" wrapText="1"/>
      <protection locked="0"/>
    </xf>
  </cellXfs>
  <cellStyles count="2">
    <cellStyle name="Normal" xfId="0" builtinId="0"/>
    <cellStyle name="Sans nom1" xfId="1"/>
  </cellStyles>
  <dxfs count="8">
    <dxf>
      <font>
        <b val="0"/>
        <condense val="0"/>
        <extend val="0"/>
        <color indexed="9"/>
      </font>
      <fill>
        <patternFill patternType="solid">
          <fgColor indexed="58"/>
          <bgColor indexed="8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  <fill>
        <patternFill patternType="solid">
          <fgColor indexed="58"/>
          <bgColor indexed="8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26</xdr:row>
      <xdr:rowOff>66675</xdr:rowOff>
    </xdr:from>
    <xdr:to>
      <xdr:col>1</xdr:col>
      <xdr:colOff>552450</xdr:colOff>
      <xdr:row>36</xdr:row>
      <xdr:rowOff>180975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 flipV="1">
          <a:off x="1257300" y="5457825"/>
          <a:ext cx="0" cy="21145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552450</xdr:colOff>
      <xdr:row>37</xdr:row>
      <xdr:rowOff>0</xdr:rowOff>
    </xdr:from>
    <xdr:to>
      <xdr:col>7</xdr:col>
      <xdr:colOff>400050</xdr:colOff>
      <xdr:row>37</xdr:row>
      <xdr:rowOff>0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1257300" y="7591425"/>
          <a:ext cx="5753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409575</xdr:colOff>
      <xdr:row>42</xdr:row>
      <xdr:rowOff>85725</xdr:rowOff>
    </xdr:from>
    <xdr:to>
      <xdr:col>17</xdr:col>
      <xdr:colOff>485775</xdr:colOff>
      <xdr:row>51</xdr:row>
      <xdr:rowOff>0</xdr:rowOff>
    </xdr:to>
    <xdr:pic>
      <xdr:nvPicPr>
        <xdr:cNvPr id="10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475" y="9058275"/>
          <a:ext cx="1600200" cy="1714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16" zoomScale="90" zoomScaleNormal="90" workbookViewId="0">
      <selection activeCell="G26" sqref="G26"/>
    </sheetView>
  </sheetViews>
  <sheetFormatPr baseColWidth="10" defaultRowHeight="12.75" x14ac:dyDescent="0.2"/>
  <cols>
    <col min="1" max="1" width="10.5703125" customWidth="1"/>
    <col min="3" max="3" width="12.85546875" customWidth="1"/>
    <col min="4" max="4" width="12.5703125" customWidth="1"/>
    <col min="5" max="5" width="25.7109375" customWidth="1"/>
    <col min="6" max="9" width="13" customWidth="1"/>
  </cols>
  <sheetData>
    <row r="1" spans="1:18" ht="23.25" x14ac:dyDescent="0.3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customHeight="1" x14ac:dyDescent="0.2"/>
    <row r="3" spans="1:18" ht="15.75" customHeight="1" x14ac:dyDescent="0.25">
      <c r="A3" s="1" t="s">
        <v>1</v>
      </c>
    </row>
    <row r="4" spans="1:18" ht="15.75" customHeight="1" x14ac:dyDescent="0.25">
      <c r="A4" s="2" t="s">
        <v>2</v>
      </c>
    </row>
    <row r="5" spans="1:18" ht="15.75" customHeight="1" x14ac:dyDescent="0.25">
      <c r="A5" s="2"/>
    </row>
    <row r="6" spans="1:18" ht="15.75" customHeight="1" x14ac:dyDescent="0.25">
      <c r="A6" s="1" t="s">
        <v>3</v>
      </c>
      <c r="B6" s="3"/>
      <c r="C6" s="4"/>
    </row>
    <row r="7" spans="1:18" ht="15.75" customHeight="1" x14ac:dyDescent="0.25">
      <c r="A7" s="2" t="s">
        <v>4</v>
      </c>
      <c r="B7" s="3"/>
      <c r="C7" s="4"/>
    </row>
    <row r="8" spans="1:18" ht="15.75" customHeight="1" x14ac:dyDescent="0.2">
      <c r="B8" s="3"/>
      <c r="C8" s="4"/>
    </row>
    <row r="9" spans="1:18" ht="15.75" customHeight="1" x14ac:dyDescent="0.2">
      <c r="A9" s="5" t="s">
        <v>5</v>
      </c>
    </row>
    <row r="10" spans="1:18" ht="15.75" customHeight="1" x14ac:dyDescent="0.25">
      <c r="B10" s="2" t="s">
        <v>6</v>
      </c>
    </row>
    <row r="11" spans="1:18" ht="15.75" customHeight="1" x14ac:dyDescent="0.25">
      <c r="B11" s="6" t="s">
        <v>7</v>
      </c>
    </row>
    <row r="12" spans="1:18" ht="15.75" customHeight="1" x14ac:dyDescent="0.25">
      <c r="B12" s="6" t="s">
        <v>8</v>
      </c>
    </row>
    <row r="13" spans="1:18" ht="15.75" customHeight="1" x14ac:dyDescent="0.2"/>
    <row r="14" spans="1:18" ht="15.75" customHeight="1" x14ac:dyDescent="0.25">
      <c r="A14" s="1" t="s">
        <v>9</v>
      </c>
    </row>
    <row r="15" spans="1:18" ht="15.75" customHeight="1" x14ac:dyDescent="0.2"/>
    <row r="16" spans="1:18" ht="15.75" customHeight="1" x14ac:dyDescent="0.25">
      <c r="A16" s="1" t="s">
        <v>10</v>
      </c>
      <c r="B16" s="3"/>
      <c r="C16" s="4"/>
      <c r="G16" s="1" t="s">
        <v>11</v>
      </c>
      <c r="H16" s="7"/>
      <c r="I16" s="7"/>
    </row>
    <row r="17" spans="1:18" ht="15.75" customHeight="1" x14ac:dyDescent="0.25">
      <c r="B17" s="2" t="s">
        <v>12</v>
      </c>
      <c r="C17" s="4"/>
      <c r="H17" s="2" t="s">
        <v>13</v>
      </c>
      <c r="I17" s="7"/>
    </row>
    <row r="18" spans="1:18" ht="15.75" customHeight="1" x14ac:dyDescent="0.25">
      <c r="B18" s="2" t="s">
        <v>14</v>
      </c>
      <c r="C18" s="4"/>
      <c r="H18" s="2" t="s">
        <v>15</v>
      </c>
      <c r="I18" s="7"/>
    </row>
    <row r="19" spans="1:18" ht="15.75" customHeight="1" x14ac:dyDescent="0.25">
      <c r="B19" s="2" t="s">
        <v>16</v>
      </c>
      <c r="C19" s="4"/>
      <c r="H19" s="8" t="s">
        <v>17</v>
      </c>
      <c r="I19" s="7"/>
    </row>
    <row r="20" spans="1:18" ht="15.75" customHeight="1" x14ac:dyDescent="0.2">
      <c r="B20" s="3"/>
      <c r="C20" s="4"/>
      <c r="H20" s="8" t="s">
        <v>18</v>
      </c>
      <c r="I20" s="7"/>
    </row>
    <row r="21" spans="1:18" ht="15.75" customHeight="1" x14ac:dyDescent="0.2">
      <c r="B21" s="3"/>
      <c r="C21" s="4"/>
      <c r="H21" s="7"/>
      <c r="I21" s="7"/>
    </row>
    <row r="22" spans="1:18" ht="23.25" x14ac:dyDescent="0.35">
      <c r="A22" s="107" t="s">
        <v>19</v>
      </c>
      <c r="B22" s="107"/>
      <c r="C22" s="107"/>
      <c r="D22" s="107"/>
      <c r="E22" s="107"/>
      <c r="F22" s="107"/>
      <c r="G22" s="107"/>
      <c r="H22" s="107"/>
      <c r="I22" s="107" t="s">
        <v>20</v>
      </c>
      <c r="J22" s="107"/>
      <c r="K22" s="107"/>
      <c r="L22" s="107"/>
      <c r="M22" s="107"/>
      <c r="N22" s="107"/>
      <c r="O22" s="107"/>
      <c r="P22" s="107"/>
      <c r="Q22" s="107"/>
      <c r="R22" s="107"/>
    </row>
    <row r="23" spans="1:18" ht="15.75" customHeight="1" x14ac:dyDescent="0.2">
      <c r="H23" s="9"/>
    </row>
    <row r="24" spans="1:18" ht="15.75" customHeight="1" x14ac:dyDescent="0.25">
      <c r="A24" s="1" t="s">
        <v>21</v>
      </c>
      <c r="H24" s="10"/>
      <c r="I24" s="1" t="s">
        <v>22</v>
      </c>
    </row>
    <row r="25" spans="1:18" ht="15.75" customHeight="1" x14ac:dyDescent="0.25">
      <c r="A25" s="1" t="s">
        <v>23</v>
      </c>
      <c r="B25" s="2"/>
      <c r="H25" s="10"/>
    </row>
    <row r="26" spans="1:18" ht="15.75" customHeight="1" x14ac:dyDescent="0.25">
      <c r="A26" s="11"/>
      <c r="B26" s="4"/>
      <c r="C26" s="4"/>
      <c r="D26" s="11"/>
      <c r="E26" s="12"/>
      <c r="F26" s="13"/>
      <c r="G26" s="14"/>
      <c r="H26" s="15"/>
      <c r="I26" s="1" t="s">
        <v>24</v>
      </c>
    </row>
    <row r="27" spans="1:18" ht="15.75" customHeight="1" x14ac:dyDescent="0.25">
      <c r="A27" s="108" t="s">
        <v>25</v>
      </c>
      <c r="B27" s="108"/>
      <c r="C27" s="4"/>
      <c r="H27" s="10"/>
      <c r="J27" s="2" t="s">
        <v>26</v>
      </c>
    </row>
    <row r="28" spans="1:18" ht="15.75" customHeight="1" x14ac:dyDescent="0.25">
      <c r="A28" s="11"/>
      <c r="B28" s="4"/>
      <c r="C28" s="103" t="s">
        <v>27</v>
      </c>
      <c r="D28" s="103"/>
      <c r="E28" s="104" t="s">
        <v>28</v>
      </c>
      <c r="F28" s="109" t="s">
        <v>29</v>
      </c>
      <c r="G28" s="109"/>
      <c r="H28" s="10"/>
      <c r="J28" s="2" t="s">
        <v>30</v>
      </c>
    </row>
    <row r="29" spans="1:18" ht="15.75" customHeight="1" x14ac:dyDescent="0.25">
      <c r="A29" s="99" t="s">
        <v>31</v>
      </c>
      <c r="B29" s="99"/>
      <c r="C29" s="103"/>
      <c r="D29" s="103"/>
      <c r="E29" s="104"/>
      <c r="F29" s="109"/>
      <c r="G29" s="109"/>
      <c r="H29" s="10"/>
      <c r="J29" s="2" t="s">
        <v>32</v>
      </c>
    </row>
    <row r="30" spans="1:18" ht="15.75" customHeight="1" x14ac:dyDescent="0.25">
      <c r="A30" s="105" t="s">
        <v>33</v>
      </c>
      <c r="B30" s="105"/>
      <c r="C30" s="103"/>
      <c r="D30" s="103"/>
      <c r="E30" s="104"/>
      <c r="F30" s="109"/>
      <c r="G30" s="109"/>
      <c r="H30" s="10"/>
      <c r="J30" s="2" t="s">
        <v>34</v>
      </c>
    </row>
    <row r="31" spans="1:18" ht="15.75" customHeight="1" x14ac:dyDescent="0.25">
      <c r="A31" s="16"/>
      <c r="B31" s="17"/>
      <c r="C31" s="103" t="s">
        <v>27</v>
      </c>
      <c r="D31" s="103"/>
      <c r="E31" s="104" t="s">
        <v>35</v>
      </c>
      <c r="F31" s="104" t="s">
        <v>28</v>
      </c>
      <c r="G31" s="104"/>
      <c r="H31" s="10"/>
      <c r="J31" s="2" t="s">
        <v>36</v>
      </c>
    </row>
    <row r="32" spans="1:18" ht="15.75" customHeight="1" x14ac:dyDescent="0.25">
      <c r="A32" s="99" t="s">
        <v>37</v>
      </c>
      <c r="B32" s="99"/>
      <c r="C32" s="103"/>
      <c r="D32" s="103"/>
      <c r="E32" s="104"/>
      <c r="F32" s="104"/>
      <c r="G32" s="104"/>
      <c r="H32" s="10"/>
      <c r="J32" s="2" t="s">
        <v>38</v>
      </c>
    </row>
    <row r="33" spans="1:18" ht="15.75" customHeight="1" x14ac:dyDescent="0.25">
      <c r="A33" s="105" t="s">
        <v>39</v>
      </c>
      <c r="B33" s="105"/>
      <c r="C33" s="103"/>
      <c r="D33" s="103"/>
      <c r="E33" s="104"/>
      <c r="F33" s="104"/>
      <c r="G33" s="104"/>
      <c r="H33" s="10"/>
      <c r="J33" s="2" t="s">
        <v>40</v>
      </c>
    </row>
    <row r="34" spans="1:18" ht="15.75" customHeight="1" x14ac:dyDescent="0.25">
      <c r="A34" s="11"/>
      <c r="B34" s="4"/>
      <c r="C34" s="106" t="s">
        <v>41</v>
      </c>
      <c r="D34" s="106"/>
      <c r="E34" s="103" t="s">
        <v>27</v>
      </c>
      <c r="F34" s="104" t="s">
        <v>35</v>
      </c>
      <c r="G34" s="104"/>
      <c r="H34" s="10"/>
      <c r="J34" s="2" t="s">
        <v>42</v>
      </c>
    </row>
    <row r="35" spans="1:18" ht="15.75" customHeight="1" x14ac:dyDescent="0.2">
      <c r="A35" s="99" t="s">
        <v>43</v>
      </c>
      <c r="B35" s="99"/>
      <c r="C35" s="106"/>
      <c r="D35" s="106"/>
      <c r="E35" s="103"/>
      <c r="F35" s="104"/>
      <c r="G35" s="104"/>
      <c r="H35" s="10"/>
    </row>
    <row r="36" spans="1:18" ht="15.75" customHeight="1" x14ac:dyDescent="0.2">
      <c r="A36" s="105" t="s">
        <v>44</v>
      </c>
      <c r="B36" s="105"/>
      <c r="C36" s="106"/>
      <c r="D36" s="106"/>
      <c r="E36" s="103"/>
      <c r="F36" s="104"/>
      <c r="G36" s="104"/>
      <c r="H36" s="10"/>
    </row>
    <row r="37" spans="1:18" ht="15.75" customHeight="1" x14ac:dyDescent="0.25">
      <c r="A37" s="11"/>
      <c r="B37" s="4"/>
      <c r="C37" s="4"/>
      <c r="D37" s="11"/>
      <c r="E37" s="4"/>
      <c r="F37" s="11"/>
      <c r="G37" s="3"/>
      <c r="H37" s="18" t="s">
        <v>45</v>
      </c>
      <c r="I37" s="1" t="s">
        <v>46</v>
      </c>
    </row>
    <row r="38" spans="1:18" ht="15.75" customHeight="1" x14ac:dyDescent="0.25">
      <c r="A38" s="11"/>
      <c r="B38" s="4"/>
      <c r="C38" s="99" t="s">
        <v>47</v>
      </c>
      <c r="D38" s="99"/>
      <c r="E38" s="17" t="s">
        <v>48</v>
      </c>
      <c r="F38" s="99" t="s">
        <v>49</v>
      </c>
      <c r="G38" s="99"/>
      <c r="H38" s="19"/>
      <c r="I38" s="20" t="s">
        <v>50</v>
      </c>
      <c r="J38" s="21"/>
      <c r="K38" s="21"/>
      <c r="L38" s="21"/>
    </row>
    <row r="39" spans="1:18" ht="32.1" customHeight="1" x14ac:dyDescent="0.25">
      <c r="A39" s="11"/>
      <c r="B39" s="4"/>
      <c r="C39" s="100" t="s">
        <v>51</v>
      </c>
      <c r="D39" s="100"/>
      <c r="E39" s="100" t="s">
        <v>52</v>
      </c>
      <c r="F39" s="100" t="s">
        <v>53</v>
      </c>
      <c r="G39" s="100"/>
      <c r="H39" s="15"/>
      <c r="I39" s="101" t="s">
        <v>54</v>
      </c>
      <c r="J39" s="101"/>
      <c r="K39" s="101"/>
      <c r="L39" s="101"/>
      <c r="M39" s="101"/>
      <c r="N39" s="101"/>
      <c r="O39" s="101"/>
      <c r="P39" s="101"/>
      <c r="Q39" s="101"/>
      <c r="R39" s="101"/>
    </row>
    <row r="40" spans="1:18" ht="30.6" customHeight="1" x14ac:dyDescent="0.25">
      <c r="A40" s="11"/>
      <c r="B40" s="4"/>
      <c r="C40" s="100"/>
      <c r="D40" s="100"/>
      <c r="E40" s="100"/>
      <c r="F40" s="100"/>
      <c r="G40" s="100"/>
      <c r="H40" s="15"/>
      <c r="I40" s="102" t="s">
        <v>55</v>
      </c>
      <c r="J40" s="102"/>
      <c r="K40" s="102"/>
      <c r="L40" s="102"/>
      <c r="M40" s="102"/>
      <c r="N40" s="102"/>
      <c r="O40" s="102"/>
      <c r="P40" s="102"/>
      <c r="Q40" s="102"/>
      <c r="R40" s="102"/>
    </row>
    <row r="41" spans="1:18" ht="15.75" customHeight="1" x14ac:dyDescent="0.25">
      <c r="A41" s="11"/>
      <c r="B41" s="4"/>
      <c r="C41" s="100"/>
      <c r="D41" s="100"/>
      <c r="E41" s="100"/>
      <c r="F41" s="100"/>
      <c r="G41" s="100"/>
      <c r="H41" s="15"/>
      <c r="I41" s="2"/>
    </row>
    <row r="42" spans="1:18" ht="15.75" customHeight="1" x14ac:dyDescent="0.25">
      <c r="A42" s="13"/>
      <c r="B42" s="12"/>
      <c r="C42" s="12"/>
      <c r="D42" s="13"/>
      <c r="E42" s="12"/>
      <c r="F42" s="13"/>
      <c r="G42" s="14"/>
      <c r="H42" s="15"/>
      <c r="I42" s="2"/>
    </row>
    <row r="43" spans="1:18" ht="15.75" customHeight="1" x14ac:dyDescent="0.25">
      <c r="A43" s="1" t="s">
        <v>56</v>
      </c>
      <c r="H43" s="10"/>
    </row>
    <row r="44" spans="1:18" ht="15.75" customHeight="1" x14ac:dyDescent="0.25">
      <c r="A44" s="1" t="s">
        <v>57</v>
      </c>
      <c r="H44" s="10"/>
    </row>
    <row r="45" spans="1:18" ht="15.75" customHeight="1" x14ac:dyDescent="0.25">
      <c r="B45" s="2" t="s">
        <v>58</v>
      </c>
      <c r="H45" s="10"/>
    </row>
    <row r="46" spans="1:18" ht="15.75" customHeight="1" x14ac:dyDescent="0.25">
      <c r="B46" s="2" t="s">
        <v>59</v>
      </c>
      <c r="H46" s="10"/>
    </row>
    <row r="47" spans="1:18" ht="15.75" customHeight="1" x14ac:dyDescent="0.25">
      <c r="B47" s="2" t="s">
        <v>60</v>
      </c>
      <c r="H47" s="10"/>
    </row>
    <row r="48" spans="1:18" ht="15.75" customHeight="1" x14ac:dyDescent="0.25">
      <c r="B48" s="2" t="s">
        <v>61</v>
      </c>
      <c r="H48" s="10"/>
    </row>
    <row r="49" spans="1:9" ht="15.75" customHeight="1" x14ac:dyDescent="0.25">
      <c r="B49" s="2" t="s">
        <v>62</v>
      </c>
      <c r="H49" s="10"/>
    </row>
    <row r="50" spans="1:9" ht="15.75" customHeight="1" x14ac:dyDescent="0.25">
      <c r="B50" s="14"/>
      <c r="C50" s="4"/>
      <c r="H50" s="10"/>
      <c r="I50" s="2"/>
    </row>
    <row r="51" spans="1:9" ht="15.75" customHeight="1" x14ac:dyDescent="0.25">
      <c r="A51" s="1" t="s">
        <v>63</v>
      </c>
      <c r="B51" s="3"/>
      <c r="C51" s="4"/>
      <c r="H51" s="10"/>
    </row>
    <row r="52" spans="1:9" ht="15.75" customHeight="1" x14ac:dyDescent="0.25">
      <c r="A52" s="22" t="s">
        <v>64</v>
      </c>
      <c r="B52" s="3"/>
      <c r="C52" s="4"/>
      <c r="H52" s="10"/>
    </row>
  </sheetData>
  <sheetProtection password="CB69" sheet="1"/>
  <mergeCells count="26">
    <mergeCell ref="A1:R1"/>
    <mergeCell ref="A22:H22"/>
    <mergeCell ref="I22:R22"/>
    <mergeCell ref="A27:B27"/>
    <mergeCell ref="C28:D30"/>
    <mergeCell ref="E28:E30"/>
    <mergeCell ref="F28:G30"/>
    <mergeCell ref="A29:B29"/>
    <mergeCell ref="A30:B30"/>
    <mergeCell ref="C31:D33"/>
    <mergeCell ref="E31:E33"/>
    <mergeCell ref="F31:G33"/>
    <mergeCell ref="A32:B32"/>
    <mergeCell ref="A33:B33"/>
    <mergeCell ref="C34:D36"/>
    <mergeCell ref="E34:E36"/>
    <mergeCell ref="F34:G36"/>
    <mergeCell ref="A35:B35"/>
    <mergeCell ref="A36:B36"/>
    <mergeCell ref="C38:D38"/>
    <mergeCell ref="F38:G38"/>
    <mergeCell ref="C39:D41"/>
    <mergeCell ref="E39:E41"/>
    <mergeCell ref="F39:G41"/>
    <mergeCell ref="I39:R39"/>
    <mergeCell ref="I40:R40"/>
  </mergeCells>
  <printOptions horizontalCentered="1" verticalCentered="1"/>
  <pageMargins left="0.59027777777777779" right="0.59027777777777779" top="0.59097222222222223" bottom="0.59097222222222223" header="0.31527777777777777" footer="0.31527777777777777"/>
  <pageSetup paperSize="9" firstPageNumber="0" fitToHeight="0" orientation="landscape" horizontalDpi="300" verticalDpi="300"/>
  <headerFooter alignWithMargins="0">
    <oddHeader>&amp;LImprimé le &amp;D&amp;CDocument unique d'évaluation des risques professionnels&amp;RPage &amp;P/&amp;N</oddHeader>
    <oddFooter>&amp;L&amp;A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zoomScale="90" zoomScaleNormal="90" workbookViewId="0">
      <pane ySplit="2" topLeftCell="A9" activePane="bottomLeft" state="frozen"/>
      <selection pane="bottomLeft" activeCell="I9" sqref="I9"/>
    </sheetView>
  </sheetViews>
  <sheetFormatPr baseColWidth="10" defaultRowHeight="12.75" x14ac:dyDescent="0.2"/>
  <cols>
    <col min="1" max="1" width="14.7109375" style="23" customWidth="1"/>
    <col min="2" max="2" width="20.7109375" style="23" customWidth="1"/>
    <col min="3" max="3" width="4.28515625" style="23" customWidth="1"/>
    <col min="4" max="4" width="40.85546875" style="23" customWidth="1"/>
    <col min="5" max="7" width="26.140625" style="23" customWidth="1"/>
    <col min="8" max="9" width="14.140625" style="23" customWidth="1"/>
    <col min="10" max="10" width="4.5703125" style="23" customWidth="1"/>
    <col min="11" max="11" width="32.28515625" style="23" customWidth="1"/>
    <col min="12" max="12" width="12.28515625" style="23" customWidth="1"/>
    <col min="13" max="13" width="17.28515625" style="23" customWidth="1"/>
    <col min="14" max="17" width="0" style="23" hidden="1" customWidth="1"/>
    <col min="18" max="16384" width="11.42578125" style="23"/>
  </cols>
  <sheetData>
    <row r="1" spans="1:13" ht="24.75" customHeight="1" x14ac:dyDescent="0.2">
      <c r="A1" s="110" t="s">
        <v>65</v>
      </c>
      <c r="B1" s="110"/>
      <c r="C1" s="111" t="s">
        <v>66</v>
      </c>
      <c r="D1" s="24" t="s">
        <v>67</v>
      </c>
      <c r="E1" s="112" t="s">
        <v>68</v>
      </c>
      <c r="F1" s="112"/>
      <c r="G1" s="112"/>
      <c r="H1" s="110" t="s">
        <v>69</v>
      </c>
      <c r="I1" s="110"/>
      <c r="J1" s="110"/>
      <c r="K1" s="112" t="s">
        <v>70</v>
      </c>
      <c r="L1" s="112"/>
      <c r="M1" s="112"/>
    </row>
    <row r="2" spans="1:13" ht="82.5" customHeight="1" x14ac:dyDescent="0.2">
      <c r="A2" s="110"/>
      <c r="B2" s="110"/>
      <c r="C2" s="111"/>
      <c r="D2" s="25" t="s">
        <v>71</v>
      </c>
      <c r="E2" s="26" t="s">
        <v>72</v>
      </c>
      <c r="F2" s="26" t="s">
        <v>73</v>
      </c>
      <c r="G2" s="26" t="s">
        <v>74</v>
      </c>
      <c r="H2" s="25" t="s">
        <v>25</v>
      </c>
      <c r="I2" s="25" t="s">
        <v>45</v>
      </c>
      <c r="J2" s="27" t="s">
        <v>75</v>
      </c>
      <c r="K2" s="26" t="s">
        <v>76</v>
      </c>
      <c r="L2" s="26" t="s">
        <v>77</v>
      </c>
      <c r="M2" s="26" t="s">
        <v>78</v>
      </c>
    </row>
    <row r="3" spans="1:13" ht="84.75" customHeight="1" x14ac:dyDescent="0.2">
      <c r="A3" s="28" t="s">
        <v>79</v>
      </c>
      <c r="B3" s="29" t="s">
        <v>80</v>
      </c>
      <c r="C3" s="30"/>
      <c r="D3" s="31"/>
      <c r="E3" s="31"/>
      <c r="F3" s="31"/>
      <c r="G3" s="31"/>
      <c r="H3" s="32"/>
      <c r="I3" s="31"/>
      <c r="J3" s="33" t="str">
        <f t="shared" ref="J3:J106" si="0">IF((OR((H3=""),(I3=""))),"",(IF((H3="Rare")*AND(I3="Mineur"),"R1",(IF((H3="Rare")*AND(I3="Significatif"),"R2",(IF((I3="Mineur"),"R2",(IF((H3="Probable")*AND(I3="Critique"),"R4","R3")))))))))</f>
        <v/>
      </c>
      <c r="K3" s="34"/>
      <c r="L3" s="35"/>
      <c r="M3" s="34"/>
    </row>
    <row r="4" spans="1:13" ht="84.75" customHeight="1" x14ac:dyDescent="0.2">
      <c r="A4" s="36" t="s">
        <v>79</v>
      </c>
      <c r="B4" s="37" t="s">
        <v>81</v>
      </c>
      <c r="C4" s="38"/>
      <c r="D4" s="39"/>
      <c r="E4" s="39"/>
      <c r="F4" s="39"/>
      <c r="G4" s="39"/>
      <c r="H4" s="32"/>
      <c r="I4" s="31"/>
      <c r="J4" s="33" t="str">
        <f t="shared" si="0"/>
        <v/>
      </c>
      <c r="K4" s="39"/>
      <c r="L4" s="40"/>
      <c r="M4" s="41"/>
    </row>
    <row r="5" spans="1:13" ht="84.75" customHeight="1" x14ac:dyDescent="0.2">
      <c r="A5" s="36" t="s">
        <v>79</v>
      </c>
      <c r="B5" s="37" t="s">
        <v>82</v>
      </c>
      <c r="C5" s="38"/>
      <c r="D5" s="39"/>
      <c r="E5" s="39"/>
      <c r="F5" s="39"/>
      <c r="G5" s="39"/>
      <c r="H5" s="32"/>
      <c r="I5" s="31"/>
      <c r="J5" s="33" t="str">
        <f t="shared" si="0"/>
        <v/>
      </c>
      <c r="K5" s="39"/>
      <c r="L5" s="40"/>
      <c r="M5" s="41"/>
    </row>
    <row r="6" spans="1:13" ht="84.75" customHeight="1" x14ac:dyDescent="0.2">
      <c r="A6" s="36" t="s">
        <v>79</v>
      </c>
      <c r="B6" s="37" t="s">
        <v>82</v>
      </c>
      <c r="C6" s="38"/>
      <c r="D6" s="39"/>
      <c r="E6" s="39"/>
      <c r="F6" s="39"/>
      <c r="G6" s="39"/>
      <c r="H6" s="32"/>
      <c r="I6" s="31"/>
      <c r="J6" s="33" t="str">
        <f t="shared" si="0"/>
        <v/>
      </c>
      <c r="K6" s="39"/>
      <c r="L6" s="40"/>
      <c r="M6" s="41"/>
    </row>
    <row r="7" spans="1:13" ht="84.75" customHeight="1" x14ac:dyDescent="0.2">
      <c r="A7" s="36" t="s">
        <v>79</v>
      </c>
      <c r="B7" s="37" t="s">
        <v>83</v>
      </c>
      <c r="C7" s="38"/>
      <c r="D7" s="39"/>
      <c r="E7" s="39"/>
      <c r="F7" s="39"/>
      <c r="G7" s="39"/>
      <c r="H7" s="32"/>
      <c r="I7" s="31"/>
      <c r="J7" s="33" t="str">
        <f t="shared" si="0"/>
        <v/>
      </c>
      <c r="K7" s="39"/>
      <c r="L7" s="40"/>
      <c r="M7" s="41"/>
    </row>
    <row r="8" spans="1:13" ht="84.75" customHeight="1" x14ac:dyDescent="0.2">
      <c r="A8" s="28" t="s">
        <v>79</v>
      </c>
      <c r="B8" s="29" t="s">
        <v>84</v>
      </c>
      <c r="C8" s="30"/>
      <c r="D8" s="31"/>
      <c r="E8" s="31"/>
      <c r="F8" s="31"/>
      <c r="G8" s="31"/>
      <c r="H8" s="32"/>
      <c r="I8" s="31"/>
      <c r="J8" s="33" t="str">
        <f t="shared" si="0"/>
        <v/>
      </c>
      <c r="K8" s="31"/>
      <c r="L8" s="35"/>
      <c r="M8" s="34"/>
    </row>
    <row r="9" spans="1:13" ht="84.75" customHeight="1" x14ac:dyDescent="0.2">
      <c r="A9" s="28" t="s">
        <v>79</v>
      </c>
      <c r="B9" s="29" t="s">
        <v>85</v>
      </c>
      <c r="C9" s="30"/>
      <c r="D9" s="31"/>
      <c r="E9" s="31"/>
      <c r="F9" s="31"/>
      <c r="G9" s="31"/>
      <c r="H9" s="32"/>
      <c r="I9" s="31"/>
      <c r="J9" s="33" t="str">
        <f t="shared" si="0"/>
        <v/>
      </c>
      <c r="K9" s="34"/>
      <c r="L9" s="35"/>
      <c r="M9" s="34"/>
    </row>
    <row r="10" spans="1:13" ht="84.75" customHeight="1" x14ac:dyDescent="0.2">
      <c r="A10" s="42" t="s">
        <v>86</v>
      </c>
      <c r="B10" s="43" t="s">
        <v>87</v>
      </c>
      <c r="C10" s="44"/>
      <c r="D10" s="31"/>
      <c r="E10" s="31"/>
      <c r="F10" s="31"/>
      <c r="G10" s="31"/>
      <c r="H10" s="32"/>
      <c r="I10" s="31"/>
      <c r="J10" s="33" t="str">
        <f t="shared" si="0"/>
        <v/>
      </c>
      <c r="K10" s="34"/>
      <c r="L10" s="35"/>
      <c r="M10" s="34"/>
    </row>
    <row r="11" spans="1:13" ht="84.75" customHeight="1" x14ac:dyDescent="0.2">
      <c r="A11" s="42" t="s">
        <v>86</v>
      </c>
      <c r="B11" s="43" t="s">
        <v>88</v>
      </c>
      <c r="C11" s="44"/>
      <c r="D11" s="31"/>
      <c r="E11" s="31"/>
      <c r="F11" s="31"/>
      <c r="G11" s="31"/>
      <c r="H11" s="32"/>
      <c r="I11" s="31"/>
      <c r="J11" s="33" t="str">
        <f t="shared" si="0"/>
        <v/>
      </c>
      <c r="K11" s="31"/>
      <c r="L11" s="35"/>
      <c r="M11" s="34"/>
    </row>
    <row r="12" spans="1:13" ht="84.75" customHeight="1" x14ac:dyDescent="0.2">
      <c r="A12" s="42" t="s">
        <v>86</v>
      </c>
      <c r="B12" s="43" t="s">
        <v>89</v>
      </c>
      <c r="C12" s="44"/>
      <c r="D12" s="31"/>
      <c r="E12" s="31"/>
      <c r="F12" s="31"/>
      <c r="G12" s="31"/>
      <c r="H12" s="32"/>
      <c r="I12" s="31"/>
      <c r="J12" s="33" t="str">
        <f t="shared" si="0"/>
        <v/>
      </c>
      <c r="K12" s="34"/>
      <c r="L12" s="35"/>
      <c r="M12" s="34"/>
    </row>
    <row r="13" spans="1:13" ht="84.75" customHeight="1" x14ac:dyDescent="0.2">
      <c r="A13" s="42" t="s">
        <v>86</v>
      </c>
      <c r="B13" s="43" t="s">
        <v>90</v>
      </c>
      <c r="C13" s="44"/>
      <c r="D13" s="31"/>
      <c r="E13" s="31"/>
      <c r="F13" s="31"/>
      <c r="G13" s="31"/>
      <c r="H13" s="32"/>
      <c r="I13" s="31"/>
      <c r="J13" s="33" t="str">
        <f t="shared" si="0"/>
        <v/>
      </c>
      <c r="K13" s="34"/>
      <c r="L13" s="35"/>
      <c r="M13" s="34"/>
    </row>
    <row r="14" spans="1:13" ht="84.75" customHeight="1" x14ac:dyDescent="0.2">
      <c r="A14" s="42" t="s">
        <v>86</v>
      </c>
      <c r="B14" s="43" t="s">
        <v>91</v>
      </c>
      <c r="C14" s="44"/>
      <c r="D14" s="31"/>
      <c r="E14" s="31"/>
      <c r="F14" s="31"/>
      <c r="G14" s="31"/>
      <c r="H14" s="32"/>
      <c r="I14" s="31"/>
      <c r="J14" s="33" t="str">
        <f t="shared" si="0"/>
        <v/>
      </c>
      <c r="K14" s="34"/>
      <c r="L14" s="35"/>
      <c r="M14" s="34"/>
    </row>
    <row r="15" spans="1:13" ht="84.75" customHeight="1" x14ac:dyDescent="0.2">
      <c r="A15" s="42" t="s">
        <v>86</v>
      </c>
      <c r="B15" s="43" t="s">
        <v>85</v>
      </c>
      <c r="C15" s="44"/>
      <c r="D15" s="31"/>
      <c r="E15" s="31"/>
      <c r="F15" s="31"/>
      <c r="G15" s="31"/>
      <c r="H15" s="32"/>
      <c r="I15" s="31"/>
      <c r="J15" s="33" t="str">
        <f t="shared" si="0"/>
        <v/>
      </c>
      <c r="K15" s="34"/>
      <c r="L15" s="35"/>
      <c r="M15" s="34"/>
    </row>
    <row r="16" spans="1:13" ht="84.75" customHeight="1" x14ac:dyDescent="0.2">
      <c r="A16" s="45" t="s">
        <v>92</v>
      </c>
      <c r="B16" s="46" t="s">
        <v>93</v>
      </c>
      <c r="C16" s="47" t="s">
        <v>94</v>
      </c>
      <c r="D16" s="48"/>
      <c r="E16" s="48"/>
      <c r="F16" s="48"/>
      <c r="G16" s="48"/>
      <c r="H16" s="48"/>
      <c r="I16" s="48"/>
      <c r="J16" s="33" t="str">
        <f t="shared" si="0"/>
        <v/>
      </c>
      <c r="K16" s="39"/>
      <c r="L16" s="40"/>
      <c r="M16" s="41"/>
    </row>
    <row r="17" spans="1:13" ht="84.75" customHeight="1" x14ac:dyDescent="0.2">
      <c r="A17" s="45" t="s">
        <v>92</v>
      </c>
      <c r="B17" s="46" t="s">
        <v>95</v>
      </c>
      <c r="C17" s="47" t="s">
        <v>94</v>
      </c>
      <c r="D17" s="49"/>
      <c r="E17" s="49"/>
      <c r="F17" s="49"/>
      <c r="G17" s="49"/>
      <c r="H17" s="49"/>
      <c r="I17" s="49"/>
      <c r="J17" s="33" t="str">
        <f t="shared" si="0"/>
        <v/>
      </c>
      <c r="K17" s="39"/>
      <c r="L17" s="40"/>
      <c r="M17" s="41"/>
    </row>
    <row r="18" spans="1:13" ht="84.75" customHeight="1" x14ac:dyDescent="0.2">
      <c r="A18" s="45" t="s">
        <v>92</v>
      </c>
      <c r="B18" s="46" t="s">
        <v>96</v>
      </c>
      <c r="C18" s="50"/>
      <c r="D18" s="39"/>
      <c r="E18" s="39"/>
      <c r="F18" s="39"/>
      <c r="G18" s="39"/>
      <c r="H18" s="32"/>
      <c r="I18" s="31"/>
      <c r="J18" s="33" t="str">
        <f t="shared" si="0"/>
        <v/>
      </c>
      <c r="K18" s="39"/>
      <c r="L18" s="40"/>
      <c r="M18" s="41"/>
    </row>
    <row r="19" spans="1:13" ht="84.75" customHeight="1" x14ac:dyDescent="0.2">
      <c r="A19" s="51" t="s">
        <v>92</v>
      </c>
      <c r="B19" s="52" t="s">
        <v>97</v>
      </c>
      <c r="C19" s="53" t="s">
        <v>94</v>
      </c>
      <c r="D19" s="41"/>
      <c r="E19" s="41"/>
      <c r="F19" s="41"/>
      <c r="G19" s="41"/>
      <c r="H19" s="32"/>
      <c r="I19" s="31"/>
      <c r="J19" s="33" t="str">
        <f t="shared" si="0"/>
        <v/>
      </c>
      <c r="K19" s="39"/>
      <c r="L19" s="40"/>
      <c r="M19" s="41"/>
    </row>
    <row r="20" spans="1:13" ht="84.75" customHeight="1" x14ac:dyDescent="0.2">
      <c r="A20" s="54" t="s">
        <v>92</v>
      </c>
      <c r="B20" s="55" t="s">
        <v>85</v>
      </c>
      <c r="C20" s="56"/>
      <c r="D20" s="31"/>
      <c r="E20" s="31"/>
      <c r="F20" s="31"/>
      <c r="G20" s="31"/>
      <c r="H20" s="32"/>
      <c r="I20" s="31"/>
      <c r="J20" s="33" t="str">
        <f t="shared" si="0"/>
        <v/>
      </c>
      <c r="K20" s="31"/>
      <c r="L20" s="35"/>
      <c r="M20" s="34"/>
    </row>
    <row r="21" spans="1:13" ht="84.75" customHeight="1" x14ac:dyDescent="0.2">
      <c r="A21" s="28" t="s">
        <v>98</v>
      </c>
      <c r="B21" s="57" t="s">
        <v>99</v>
      </c>
      <c r="C21" s="58" t="s">
        <v>94</v>
      </c>
      <c r="D21" s="31"/>
      <c r="E21" s="31"/>
      <c r="F21" s="31"/>
      <c r="G21" s="31"/>
      <c r="H21" s="32"/>
      <c r="I21" s="31"/>
      <c r="J21" s="33" t="str">
        <f t="shared" si="0"/>
        <v/>
      </c>
      <c r="K21" s="31"/>
      <c r="L21" s="35"/>
      <c r="M21" s="34"/>
    </row>
    <row r="22" spans="1:13" ht="84.75" customHeight="1" x14ac:dyDescent="0.2">
      <c r="A22" s="42" t="s">
        <v>100</v>
      </c>
      <c r="B22" s="43" t="s">
        <v>101</v>
      </c>
      <c r="C22" s="44"/>
      <c r="D22" s="31"/>
      <c r="E22" s="31"/>
      <c r="F22" s="31"/>
      <c r="G22" s="31"/>
      <c r="H22" s="32"/>
      <c r="I22" s="31"/>
      <c r="J22" s="33" t="str">
        <f t="shared" si="0"/>
        <v/>
      </c>
      <c r="K22" s="34"/>
      <c r="L22" s="35"/>
      <c r="M22" s="34"/>
    </row>
    <row r="23" spans="1:13" ht="84.75" customHeight="1" x14ac:dyDescent="0.2">
      <c r="A23" s="42" t="s">
        <v>100</v>
      </c>
      <c r="B23" s="43" t="s">
        <v>102</v>
      </c>
      <c r="C23" s="44"/>
      <c r="D23" s="31"/>
      <c r="E23" s="31"/>
      <c r="F23" s="31"/>
      <c r="G23" s="31"/>
      <c r="H23" s="32"/>
      <c r="I23" s="31"/>
      <c r="J23" s="33" t="str">
        <f t="shared" si="0"/>
        <v/>
      </c>
      <c r="K23" s="31"/>
      <c r="L23" s="35"/>
      <c r="M23" s="34"/>
    </row>
    <row r="24" spans="1:13" ht="84.75" customHeight="1" x14ac:dyDescent="0.2">
      <c r="A24" s="42" t="s">
        <v>100</v>
      </c>
      <c r="B24" s="43" t="s">
        <v>103</v>
      </c>
      <c r="C24" s="44"/>
      <c r="D24" s="31"/>
      <c r="E24" s="31"/>
      <c r="F24" s="31"/>
      <c r="G24" s="31"/>
      <c r="H24" s="32"/>
      <c r="I24" s="31"/>
      <c r="J24" s="33" t="str">
        <f t="shared" si="0"/>
        <v/>
      </c>
      <c r="K24" s="31"/>
      <c r="L24" s="35"/>
      <c r="M24" s="34"/>
    </row>
    <row r="25" spans="1:13" ht="84.75" customHeight="1" x14ac:dyDescent="0.2">
      <c r="A25" s="59" t="s">
        <v>100</v>
      </c>
      <c r="B25" s="60" t="s">
        <v>104</v>
      </c>
      <c r="C25" s="61"/>
      <c r="D25" s="39"/>
      <c r="E25" s="39"/>
      <c r="F25" s="39"/>
      <c r="G25" s="39"/>
      <c r="H25" s="32"/>
      <c r="I25" s="31"/>
      <c r="J25" s="33" t="str">
        <f t="shared" si="0"/>
        <v/>
      </c>
      <c r="K25" s="39"/>
      <c r="L25" s="40"/>
      <c r="M25" s="41"/>
    </row>
    <row r="26" spans="1:13" ht="84.75" customHeight="1" x14ac:dyDescent="0.2">
      <c r="A26" s="42" t="s">
        <v>100</v>
      </c>
      <c r="B26" s="43" t="s">
        <v>105</v>
      </c>
      <c r="C26" s="44"/>
      <c r="D26" s="31"/>
      <c r="E26" s="31"/>
      <c r="F26" s="31"/>
      <c r="G26" s="31"/>
      <c r="H26" s="32"/>
      <c r="I26" s="31"/>
      <c r="J26" s="33" t="str">
        <f t="shared" si="0"/>
        <v/>
      </c>
      <c r="K26" s="34"/>
      <c r="L26" s="35"/>
      <c r="M26" s="34"/>
    </row>
    <row r="27" spans="1:13" ht="84.75" customHeight="1" x14ac:dyDescent="0.2">
      <c r="A27" s="42" t="s">
        <v>100</v>
      </c>
      <c r="B27" s="43" t="s">
        <v>106</v>
      </c>
      <c r="C27" s="58" t="s">
        <v>94</v>
      </c>
      <c r="D27" s="31"/>
      <c r="E27" s="31"/>
      <c r="F27" s="31"/>
      <c r="G27" s="31"/>
      <c r="H27" s="32"/>
      <c r="I27" s="31"/>
      <c r="J27" s="33" t="str">
        <f t="shared" si="0"/>
        <v/>
      </c>
      <c r="K27" s="34"/>
      <c r="L27" s="35"/>
      <c r="M27" s="34"/>
    </row>
    <row r="28" spans="1:13" ht="84.75" customHeight="1" x14ac:dyDescent="0.2">
      <c r="A28" s="42" t="s">
        <v>100</v>
      </c>
      <c r="B28" s="43" t="s">
        <v>85</v>
      </c>
      <c r="C28" s="44"/>
      <c r="D28" s="31"/>
      <c r="E28" s="31"/>
      <c r="F28" s="31"/>
      <c r="G28" s="31"/>
      <c r="H28" s="32"/>
      <c r="I28" s="31"/>
      <c r="J28" s="33" t="str">
        <f t="shared" si="0"/>
        <v/>
      </c>
      <c r="K28" s="31"/>
      <c r="L28" s="35"/>
      <c r="M28" s="34"/>
    </row>
    <row r="29" spans="1:13" ht="84.75" customHeight="1" x14ac:dyDescent="0.2">
      <c r="A29" s="54" t="s">
        <v>107</v>
      </c>
      <c r="B29" s="55" t="s">
        <v>108</v>
      </c>
      <c r="C29" s="56"/>
      <c r="D29" s="31"/>
      <c r="E29" s="31"/>
      <c r="F29" s="31"/>
      <c r="G29" s="31"/>
      <c r="H29" s="32"/>
      <c r="I29" s="31"/>
      <c r="J29" s="33" t="str">
        <f t="shared" si="0"/>
        <v/>
      </c>
      <c r="K29" s="31"/>
      <c r="L29" s="35"/>
      <c r="M29" s="34"/>
    </row>
    <row r="30" spans="1:13" ht="84.75" customHeight="1" x14ac:dyDescent="0.2">
      <c r="A30" s="54" t="s">
        <v>107</v>
      </c>
      <c r="B30" s="55" t="s">
        <v>109</v>
      </c>
      <c r="C30" s="56"/>
      <c r="D30" s="31"/>
      <c r="E30" s="31"/>
      <c r="F30" s="31"/>
      <c r="G30" s="31"/>
      <c r="H30" s="32"/>
      <c r="I30" s="31"/>
      <c r="J30" s="33" t="str">
        <f t="shared" si="0"/>
        <v/>
      </c>
      <c r="K30" s="31"/>
      <c r="L30" s="35"/>
      <c r="M30" s="34"/>
    </row>
    <row r="31" spans="1:13" ht="84.75" customHeight="1" x14ac:dyDescent="0.2">
      <c r="A31" s="51" t="s">
        <v>107</v>
      </c>
      <c r="B31" s="52" t="s">
        <v>110</v>
      </c>
      <c r="C31" s="62"/>
      <c r="D31" s="39"/>
      <c r="E31" s="39"/>
      <c r="F31" s="39"/>
      <c r="G31" s="39"/>
      <c r="H31" s="32"/>
      <c r="I31" s="31"/>
      <c r="J31" s="33" t="str">
        <f t="shared" si="0"/>
        <v/>
      </c>
      <c r="K31" s="39"/>
      <c r="L31" s="40"/>
      <c r="M31" s="41"/>
    </row>
    <row r="32" spans="1:13" ht="84.75" customHeight="1" x14ac:dyDescent="0.2">
      <c r="A32" s="54" t="s">
        <v>107</v>
      </c>
      <c r="B32" s="55" t="s">
        <v>111</v>
      </c>
      <c r="C32" s="56"/>
      <c r="D32" s="31"/>
      <c r="E32" s="31"/>
      <c r="F32" s="31"/>
      <c r="G32" s="31"/>
      <c r="H32" s="32"/>
      <c r="I32" s="31"/>
      <c r="J32" s="33" t="str">
        <f t="shared" si="0"/>
        <v/>
      </c>
      <c r="K32" s="34"/>
      <c r="L32" s="35"/>
      <c r="M32" s="34"/>
    </row>
    <row r="33" spans="1:13" ht="84.75" customHeight="1" x14ac:dyDescent="0.2">
      <c r="A33" s="54" t="s">
        <v>107</v>
      </c>
      <c r="B33" s="55" t="s">
        <v>112</v>
      </c>
      <c r="C33" s="56"/>
      <c r="D33" s="31"/>
      <c r="E33" s="31"/>
      <c r="F33" s="31"/>
      <c r="G33" s="31"/>
      <c r="H33" s="32"/>
      <c r="I33" s="31"/>
      <c r="J33" s="33" t="str">
        <f t="shared" si="0"/>
        <v/>
      </c>
      <c r="K33" s="34"/>
      <c r="L33" s="35"/>
      <c r="M33" s="34"/>
    </row>
    <row r="34" spans="1:13" ht="84.75" customHeight="1" x14ac:dyDescent="0.2">
      <c r="A34" s="54" t="s">
        <v>107</v>
      </c>
      <c r="B34" s="55" t="s">
        <v>85</v>
      </c>
      <c r="C34" s="56"/>
      <c r="D34" s="31"/>
      <c r="E34" s="31"/>
      <c r="F34" s="31"/>
      <c r="G34" s="31"/>
      <c r="H34" s="32"/>
      <c r="I34" s="31"/>
      <c r="J34" s="33" t="str">
        <f t="shared" si="0"/>
        <v/>
      </c>
      <c r="K34" s="31"/>
      <c r="L34" s="35"/>
      <c r="M34" s="34"/>
    </row>
    <row r="35" spans="1:13" ht="84.75" customHeight="1" x14ac:dyDescent="0.2">
      <c r="A35" s="28" t="s">
        <v>113</v>
      </c>
      <c r="B35" s="29" t="s">
        <v>114</v>
      </c>
      <c r="C35" s="30"/>
      <c r="D35" s="31"/>
      <c r="E35" s="31"/>
      <c r="F35" s="31"/>
      <c r="G35" s="31"/>
      <c r="H35" s="32"/>
      <c r="I35" s="31"/>
      <c r="J35" s="33" t="str">
        <f t="shared" si="0"/>
        <v/>
      </c>
      <c r="K35" s="31"/>
      <c r="L35" s="35"/>
      <c r="M35" s="34"/>
    </row>
    <row r="36" spans="1:13" ht="84.75" customHeight="1" x14ac:dyDescent="0.2">
      <c r="A36" s="28" t="s">
        <v>113</v>
      </c>
      <c r="B36" s="29" t="s">
        <v>114</v>
      </c>
      <c r="C36" s="30"/>
      <c r="D36" s="31"/>
      <c r="E36" s="31"/>
      <c r="F36" s="31"/>
      <c r="G36" s="31"/>
      <c r="H36" s="32"/>
      <c r="I36" s="31"/>
      <c r="J36" s="33" t="str">
        <f t="shared" si="0"/>
        <v/>
      </c>
      <c r="K36" s="31"/>
      <c r="L36" s="35"/>
      <c r="M36" s="34"/>
    </row>
    <row r="37" spans="1:13" ht="84.75" customHeight="1" x14ac:dyDescent="0.2">
      <c r="A37" s="36" t="s">
        <v>113</v>
      </c>
      <c r="B37" s="37" t="s">
        <v>115</v>
      </c>
      <c r="C37" s="38"/>
      <c r="D37" s="39"/>
      <c r="E37" s="39"/>
      <c r="F37" s="39"/>
      <c r="G37" s="39"/>
      <c r="H37" s="32"/>
      <c r="I37" s="31"/>
      <c r="J37" s="33" t="str">
        <f t="shared" si="0"/>
        <v/>
      </c>
      <c r="K37" s="39"/>
      <c r="L37" s="40"/>
      <c r="M37" s="41"/>
    </row>
    <row r="38" spans="1:13" ht="84.75" customHeight="1" x14ac:dyDescent="0.2">
      <c r="A38" s="28" t="s">
        <v>113</v>
      </c>
      <c r="B38" s="29" t="s">
        <v>116</v>
      </c>
      <c r="C38" s="30"/>
      <c r="D38" s="31"/>
      <c r="E38" s="31"/>
      <c r="F38" s="31"/>
      <c r="G38" s="31"/>
      <c r="H38" s="32"/>
      <c r="I38" s="31"/>
      <c r="J38" s="33" t="str">
        <f t="shared" si="0"/>
        <v/>
      </c>
      <c r="K38" s="34"/>
      <c r="L38" s="35"/>
      <c r="M38" s="34"/>
    </row>
    <row r="39" spans="1:13" ht="84.75" customHeight="1" x14ac:dyDescent="0.2">
      <c r="A39" s="28" t="s">
        <v>113</v>
      </c>
      <c r="B39" s="29" t="s">
        <v>117</v>
      </c>
      <c r="C39" s="30"/>
      <c r="D39" s="31"/>
      <c r="E39" s="31"/>
      <c r="F39" s="31"/>
      <c r="G39" s="31"/>
      <c r="H39" s="32"/>
      <c r="I39" s="31"/>
      <c r="J39" s="33" t="str">
        <f t="shared" si="0"/>
        <v/>
      </c>
      <c r="K39" s="34"/>
      <c r="L39" s="35"/>
      <c r="M39" s="34"/>
    </row>
    <row r="40" spans="1:13" ht="84.75" customHeight="1" x14ac:dyDescent="0.2">
      <c r="A40" s="28" t="s">
        <v>113</v>
      </c>
      <c r="B40" s="29" t="s">
        <v>85</v>
      </c>
      <c r="C40" s="30"/>
      <c r="D40" s="31"/>
      <c r="E40" s="31"/>
      <c r="F40" s="31"/>
      <c r="G40" s="31"/>
      <c r="H40" s="32"/>
      <c r="I40" s="31"/>
      <c r="J40" s="33" t="str">
        <f t="shared" si="0"/>
        <v/>
      </c>
      <c r="K40" s="34"/>
      <c r="L40" s="35"/>
      <c r="M40" s="34"/>
    </row>
    <row r="41" spans="1:13" ht="84.75" customHeight="1" x14ac:dyDescent="0.2">
      <c r="A41" s="59" t="s">
        <v>118</v>
      </c>
      <c r="B41" s="60" t="s">
        <v>119</v>
      </c>
      <c r="C41" s="61"/>
      <c r="D41" s="39"/>
      <c r="E41" s="39"/>
      <c r="F41" s="39"/>
      <c r="G41" s="39"/>
      <c r="H41" s="32"/>
      <c r="I41" s="31"/>
      <c r="J41" s="33" t="str">
        <f t="shared" si="0"/>
        <v/>
      </c>
      <c r="K41" s="39"/>
      <c r="L41" s="40"/>
      <c r="M41" s="41"/>
    </row>
    <row r="42" spans="1:13" ht="84.75" customHeight="1" x14ac:dyDescent="0.2">
      <c r="A42" s="42" t="s">
        <v>118</v>
      </c>
      <c r="B42" s="43" t="s">
        <v>120</v>
      </c>
      <c r="C42" s="44"/>
      <c r="D42" s="31"/>
      <c r="E42" s="31"/>
      <c r="F42" s="31"/>
      <c r="G42" s="31"/>
      <c r="H42" s="32"/>
      <c r="I42" s="31"/>
      <c r="J42" s="33" t="str">
        <f t="shared" si="0"/>
        <v/>
      </c>
      <c r="K42" s="34"/>
      <c r="L42" s="35"/>
      <c r="M42" s="34"/>
    </row>
    <row r="43" spans="1:13" ht="84.75" customHeight="1" x14ac:dyDescent="0.2">
      <c r="A43" s="42" t="s">
        <v>118</v>
      </c>
      <c r="B43" s="43" t="s">
        <v>121</v>
      </c>
      <c r="C43" s="44"/>
      <c r="D43" s="31"/>
      <c r="E43" s="31"/>
      <c r="F43" s="31"/>
      <c r="G43" s="31"/>
      <c r="H43" s="32"/>
      <c r="I43" s="31"/>
      <c r="J43" s="33" t="str">
        <f t="shared" si="0"/>
        <v/>
      </c>
      <c r="K43" s="34"/>
      <c r="L43" s="35"/>
      <c r="M43" s="34"/>
    </row>
    <row r="44" spans="1:13" ht="84.75" customHeight="1" x14ac:dyDescent="0.2">
      <c r="A44" s="42" t="s">
        <v>118</v>
      </c>
      <c r="B44" s="43" t="s">
        <v>122</v>
      </c>
      <c r="C44" s="44"/>
      <c r="D44" s="31"/>
      <c r="E44" s="31"/>
      <c r="F44" s="31"/>
      <c r="G44" s="31"/>
      <c r="H44" s="32"/>
      <c r="I44" s="31"/>
      <c r="J44" s="33" t="str">
        <f t="shared" si="0"/>
        <v/>
      </c>
      <c r="K44" s="34"/>
      <c r="L44" s="35"/>
      <c r="M44" s="34"/>
    </row>
    <row r="45" spans="1:13" ht="84.75" customHeight="1" x14ac:dyDescent="0.2">
      <c r="A45" s="42" t="s">
        <v>118</v>
      </c>
      <c r="B45" s="43" t="s">
        <v>123</v>
      </c>
      <c r="C45" s="58" t="s">
        <v>94</v>
      </c>
      <c r="D45" s="31"/>
      <c r="E45" s="31"/>
      <c r="F45" s="31"/>
      <c r="G45" s="31"/>
      <c r="H45" s="32"/>
      <c r="I45" s="31"/>
      <c r="J45" s="33" t="str">
        <f t="shared" si="0"/>
        <v/>
      </c>
      <c r="K45" s="34"/>
      <c r="L45" s="35"/>
      <c r="M45" s="34"/>
    </row>
    <row r="46" spans="1:13" ht="84.75" customHeight="1" x14ac:dyDescent="0.2">
      <c r="A46" s="42" t="s">
        <v>118</v>
      </c>
      <c r="B46" s="43" t="s">
        <v>124</v>
      </c>
      <c r="C46" s="58" t="s">
        <v>94</v>
      </c>
      <c r="D46" s="31"/>
      <c r="E46" s="31"/>
      <c r="F46" s="31"/>
      <c r="G46" s="31"/>
      <c r="H46" s="32"/>
      <c r="I46" s="31"/>
      <c r="J46" s="33" t="str">
        <f t="shared" si="0"/>
        <v/>
      </c>
      <c r="K46" s="34"/>
      <c r="L46" s="35"/>
      <c r="M46" s="34"/>
    </row>
    <row r="47" spans="1:13" ht="84.75" customHeight="1" x14ac:dyDescent="0.2">
      <c r="A47" s="42" t="s">
        <v>118</v>
      </c>
      <c r="B47" s="43" t="s">
        <v>85</v>
      </c>
      <c r="C47" s="44"/>
      <c r="D47" s="31"/>
      <c r="E47" s="31"/>
      <c r="F47" s="31"/>
      <c r="G47" s="31"/>
      <c r="H47" s="32"/>
      <c r="I47" s="31"/>
      <c r="J47" s="33" t="str">
        <f t="shared" si="0"/>
        <v/>
      </c>
      <c r="K47" s="31"/>
      <c r="L47" s="35"/>
      <c r="M47" s="34"/>
    </row>
    <row r="48" spans="1:13" ht="84.75" customHeight="1" x14ac:dyDescent="0.2">
      <c r="A48" s="51" t="s">
        <v>125</v>
      </c>
      <c r="B48" s="52" t="s">
        <v>126</v>
      </c>
      <c r="C48" s="53" t="s">
        <v>94</v>
      </c>
      <c r="D48" s="39"/>
      <c r="E48" s="39"/>
      <c r="F48" s="39"/>
      <c r="G48" s="39"/>
      <c r="H48" s="32"/>
      <c r="I48" s="31"/>
      <c r="J48" s="33" t="str">
        <f t="shared" si="0"/>
        <v/>
      </c>
      <c r="K48" s="39"/>
      <c r="L48" s="40"/>
      <c r="M48" s="41"/>
    </row>
    <row r="49" spans="1:13" ht="84.75" customHeight="1" x14ac:dyDescent="0.2">
      <c r="A49" s="51" t="s">
        <v>125</v>
      </c>
      <c r="B49" s="52" t="s">
        <v>127</v>
      </c>
      <c r="C49" s="53" t="s">
        <v>94</v>
      </c>
      <c r="D49" s="39"/>
      <c r="E49" s="39"/>
      <c r="F49" s="39"/>
      <c r="G49" s="39"/>
      <c r="H49" s="32"/>
      <c r="I49" s="31"/>
      <c r="J49" s="33" t="str">
        <f t="shared" si="0"/>
        <v/>
      </c>
      <c r="K49" s="39"/>
      <c r="L49" s="40"/>
      <c r="M49" s="41"/>
    </row>
    <row r="50" spans="1:13" ht="84.75" customHeight="1" x14ac:dyDescent="0.2">
      <c r="A50" s="54" t="s">
        <v>125</v>
      </c>
      <c r="B50" s="55" t="s">
        <v>128</v>
      </c>
      <c r="C50" s="56"/>
      <c r="D50" s="31"/>
      <c r="E50" s="31"/>
      <c r="F50" s="31"/>
      <c r="G50" s="31"/>
      <c r="H50" s="32"/>
      <c r="I50" s="31"/>
      <c r="J50" s="33" t="str">
        <f t="shared" si="0"/>
        <v/>
      </c>
      <c r="K50" s="34"/>
      <c r="L50" s="35"/>
      <c r="M50" s="34"/>
    </row>
    <row r="51" spans="1:13" ht="84.75" customHeight="1" x14ac:dyDescent="0.2">
      <c r="A51" s="54" t="s">
        <v>125</v>
      </c>
      <c r="B51" s="55" t="s">
        <v>85</v>
      </c>
      <c r="C51" s="56"/>
      <c r="D51" s="31"/>
      <c r="E51" s="31"/>
      <c r="F51" s="31"/>
      <c r="G51" s="31"/>
      <c r="H51" s="32"/>
      <c r="I51" s="31"/>
      <c r="J51" s="33" t="str">
        <f t="shared" si="0"/>
        <v/>
      </c>
      <c r="K51" s="34"/>
      <c r="L51" s="35"/>
      <c r="M51" s="34"/>
    </row>
    <row r="52" spans="1:13" ht="84.75" customHeight="1" x14ac:dyDescent="0.2">
      <c r="A52" s="28" t="s">
        <v>129</v>
      </c>
      <c r="B52" s="29" t="s">
        <v>130</v>
      </c>
      <c r="C52" s="58" t="s">
        <v>94</v>
      </c>
      <c r="D52" s="31"/>
      <c r="E52" s="31"/>
      <c r="F52" s="31"/>
      <c r="G52" s="31"/>
      <c r="H52" s="32"/>
      <c r="I52" s="31"/>
      <c r="J52" s="33" t="str">
        <f t="shared" si="0"/>
        <v/>
      </c>
      <c r="K52" s="34"/>
      <c r="L52" s="35"/>
      <c r="M52" s="34"/>
    </row>
    <row r="53" spans="1:13" ht="84.75" customHeight="1" x14ac:dyDescent="0.2">
      <c r="A53" s="28" t="s">
        <v>129</v>
      </c>
      <c r="B53" s="29" t="s">
        <v>131</v>
      </c>
      <c r="C53" s="58" t="s">
        <v>94</v>
      </c>
      <c r="D53" s="31"/>
      <c r="E53" s="31"/>
      <c r="F53" s="31"/>
      <c r="G53" s="31"/>
      <c r="H53" s="32"/>
      <c r="I53" s="31"/>
      <c r="J53" s="33" t="str">
        <f t="shared" si="0"/>
        <v/>
      </c>
      <c r="K53" s="34"/>
      <c r="L53" s="35"/>
      <c r="M53" s="34"/>
    </row>
    <row r="54" spans="1:13" ht="84.75" customHeight="1" x14ac:dyDescent="0.2">
      <c r="A54" s="28" t="s">
        <v>129</v>
      </c>
      <c r="B54" s="29" t="s">
        <v>131</v>
      </c>
      <c r="C54" s="58" t="s">
        <v>94</v>
      </c>
      <c r="D54" s="31"/>
      <c r="E54" s="31"/>
      <c r="F54" s="31"/>
      <c r="G54" s="31"/>
      <c r="H54" s="32"/>
      <c r="I54" s="31"/>
      <c r="J54" s="33" t="str">
        <f t="shared" si="0"/>
        <v/>
      </c>
      <c r="K54" s="34"/>
      <c r="L54" s="35"/>
      <c r="M54" s="34"/>
    </row>
    <row r="55" spans="1:13" ht="84.75" customHeight="1" x14ac:dyDescent="0.2">
      <c r="A55" s="28" t="s">
        <v>129</v>
      </c>
      <c r="B55" s="29" t="s">
        <v>132</v>
      </c>
      <c r="C55" s="58" t="s">
        <v>94</v>
      </c>
      <c r="D55" s="31"/>
      <c r="E55" s="31"/>
      <c r="F55" s="31"/>
      <c r="G55" s="31"/>
      <c r="H55" s="32"/>
      <c r="I55" s="31"/>
      <c r="J55" s="33" t="str">
        <f t="shared" si="0"/>
        <v/>
      </c>
      <c r="K55" s="31"/>
      <c r="L55" s="35"/>
      <c r="M55" s="34"/>
    </row>
    <row r="56" spans="1:13" ht="84.75" customHeight="1" x14ac:dyDescent="0.2">
      <c r="A56" s="63" t="s">
        <v>129</v>
      </c>
      <c r="B56" s="64" t="s">
        <v>133</v>
      </c>
      <c r="C56" s="53" t="s">
        <v>94</v>
      </c>
      <c r="D56" s="39"/>
      <c r="E56" s="39"/>
      <c r="F56" s="39"/>
      <c r="G56" s="39"/>
      <c r="H56" s="32"/>
      <c r="I56" s="31"/>
      <c r="J56" s="33" t="str">
        <f t="shared" si="0"/>
        <v/>
      </c>
      <c r="K56" s="39"/>
      <c r="L56" s="40"/>
      <c r="M56" s="41"/>
    </row>
    <row r="57" spans="1:13" ht="84.75" customHeight="1" x14ac:dyDescent="0.2">
      <c r="A57" s="28" t="s">
        <v>129</v>
      </c>
      <c r="B57" s="29" t="s">
        <v>134</v>
      </c>
      <c r="C57" s="58" t="s">
        <v>94</v>
      </c>
      <c r="D57" s="31"/>
      <c r="E57" s="31"/>
      <c r="F57" s="31"/>
      <c r="G57" s="31"/>
      <c r="H57" s="32"/>
      <c r="I57" s="31"/>
      <c r="J57" s="33" t="str">
        <f t="shared" si="0"/>
        <v/>
      </c>
      <c r="K57" s="34"/>
      <c r="L57" s="35"/>
      <c r="M57" s="34"/>
    </row>
    <row r="58" spans="1:13" ht="84.75" customHeight="1" x14ac:dyDescent="0.2">
      <c r="A58" s="28" t="s">
        <v>129</v>
      </c>
      <c r="B58" s="29" t="s">
        <v>135</v>
      </c>
      <c r="C58" s="30"/>
      <c r="D58" s="31"/>
      <c r="E58" s="31"/>
      <c r="F58" s="31"/>
      <c r="G58" s="31"/>
      <c r="H58" s="32"/>
      <c r="I58" s="31"/>
      <c r="J58" s="33" t="str">
        <f t="shared" si="0"/>
        <v/>
      </c>
      <c r="K58" s="34"/>
      <c r="L58" s="35"/>
      <c r="M58" s="34"/>
    </row>
    <row r="59" spans="1:13" ht="84.75" customHeight="1" x14ac:dyDescent="0.2">
      <c r="A59" s="28" t="s">
        <v>129</v>
      </c>
      <c r="B59" s="29" t="s">
        <v>136</v>
      </c>
      <c r="C59" s="30"/>
      <c r="D59" s="31"/>
      <c r="E59" s="31"/>
      <c r="F59" s="31"/>
      <c r="G59" s="31"/>
      <c r="H59" s="32"/>
      <c r="I59" s="31"/>
      <c r="J59" s="33" t="str">
        <f t="shared" si="0"/>
        <v/>
      </c>
      <c r="K59" s="34"/>
      <c r="L59" s="35"/>
      <c r="M59" s="34"/>
    </row>
    <row r="60" spans="1:13" ht="84.75" customHeight="1" x14ac:dyDescent="0.2">
      <c r="A60" s="28" t="s">
        <v>129</v>
      </c>
      <c r="B60" s="29" t="s">
        <v>137</v>
      </c>
      <c r="C60" s="30"/>
      <c r="D60" s="31"/>
      <c r="E60" s="31"/>
      <c r="F60" s="31"/>
      <c r="G60" s="31"/>
      <c r="H60" s="32"/>
      <c r="I60" s="31"/>
      <c r="J60" s="33" t="str">
        <f t="shared" si="0"/>
        <v/>
      </c>
      <c r="K60" s="34"/>
      <c r="L60" s="35"/>
      <c r="M60" s="34"/>
    </row>
    <row r="61" spans="1:13" ht="84.75" customHeight="1" x14ac:dyDescent="0.2">
      <c r="A61" s="28" t="s">
        <v>129</v>
      </c>
      <c r="B61" s="29" t="s">
        <v>85</v>
      </c>
      <c r="C61" s="30"/>
      <c r="D61" s="31"/>
      <c r="E61" s="31"/>
      <c r="F61" s="31"/>
      <c r="G61" s="31"/>
      <c r="H61" s="32"/>
      <c r="I61" s="31"/>
      <c r="J61" s="33" t="str">
        <f t="shared" si="0"/>
        <v/>
      </c>
      <c r="K61" s="34"/>
      <c r="L61" s="35"/>
      <c r="M61" s="34"/>
    </row>
    <row r="62" spans="1:13" ht="84.75" customHeight="1" x14ac:dyDescent="0.2">
      <c r="A62" s="42" t="s">
        <v>138</v>
      </c>
      <c r="B62" s="43" t="s">
        <v>139</v>
      </c>
      <c r="C62" s="44"/>
      <c r="D62" s="31"/>
      <c r="E62" s="31"/>
      <c r="F62" s="31"/>
      <c r="G62" s="31"/>
      <c r="H62" s="32"/>
      <c r="I62" s="31"/>
      <c r="J62" s="33" t="str">
        <f t="shared" si="0"/>
        <v/>
      </c>
      <c r="K62" s="34"/>
      <c r="L62" s="35"/>
      <c r="M62" s="34"/>
    </row>
    <row r="63" spans="1:13" ht="84.75" customHeight="1" x14ac:dyDescent="0.2">
      <c r="A63" s="42" t="s">
        <v>138</v>
      </c>
      <c r="B63" s="43" t="s">
        <v>140</v>
      </c>
      <c r="C63" s="44"/>
      <c r="D63" s="31"/>
      <c r="E63" s="31"/>
      <c r="F63" s="31"/>
      <c r="G63" s="31"/>
      <c r="H63" s="32"/>
      <c r="I63" s="31"/>
      <c r="J63" s="33" t="str">
        <f t="shared" si="0"/>
        <v/>
      </c>
      <c r="K63" s="34"/>
      <c r="L63" s="35"/>
      <c r="M63" s="34"/>
    </row>
    <row r="64" spans="1:13" ht="84.75" customHeight="1" x14ac:dyDescent="0.2">
      <c r="A64" s="42" t="s">
        <v>138</v>
      </c>
      <c r="B64" s="43" t="s">
        <v>141</v>
      </c>
      <c r="C64" s="44"/>
      <c r="D64" s="31"/>
      <c r="E64" s="31"/>
      <c r="F64" s="31"/>
      <c r="G64" s="31"/>
      <c r="H64" s="32"/>
      <c r="I64" s="31"/>
      <c r="J64" s="33" t="str">
        <f t="shared" si="0"/>
        <v/>
      </c>
      <c r="K64" s="34"/>
      <c r="L64" s="35"/>
      <c r="M64" s="34"/>
    </row>
    <row r="65" spans="1:13" ht="84.75" customHeight="1" x14ac:dyDescent="0.2">
      <c r="A65" s="42" t="s">
        <v>138</v>
      </c>
      <c r="B65" s="43" t="s">
        <v>85</v>
      </c>
      <c r="C65" s="44"/>
      <c r="D65" s="31"/>
      <c r="E65" s="31"/>
      <c r="F65" s="31"/>
      <c r="G65" s="31"/>
      <c r="H65" s="32"/>
      <c r="I65" s="31"/>
      <c r="J65" s="33" t="str">
        <f t="shared" si="0"/>
        <v/>
      </c>
      <c r="K65" s="31"/>
      <c r="L65" s="35"/>
      <c r="M65" s="34"/>
    </row>
    <row r="66" spans="1:13" ht="84.75" customHeight="1" x14ac:dyDescent="0.2">
      <c r="A66" s="54" t="s">
        <v>142</v>
      </c>
      <c r="B66" s="55" t="s">
        <v>143</v>
      </c>
      <c r="C66" s="56"/>
      <c r="D66" s="31"/>
      <c r="E66" s="31"/>
      <c r="F66" s="31"/>
      <c r="G66" s="31"/>
      <c r="H66" s="32"/>
      <c r="I66" s="31"/>
      <c r="J66" s="33" t="str">
        <f t="shared" si="0"/>
        <v/>
      </c>
      <c r="K66" s="34"/>
      <c r="L66" s="35"/>
      <c r="M66" s="34"/>
    </row>
    <row r="67" spans="1:13" ht="84.75" customHeight="1" x14ac:dyDescent="0.2">
      <c r="A67" s="54" t="s">
        <v>142</v>
      </c>
      <c r="B67" s="65" t="s">
        <v>144</v>
      </c>
      <c r="C67" s="66"/>
      <c r="D67" s="31"/>
      <c r="E67" s="31"/>
      <c r="F67" s="31"/>
      <c r="G67" s="31"/>
      <c r="H67" s="32"/>
      <c r="I67" s="31"/>
      <c r="J67" s="33" t="str">
        <f t="shared" si="0"/>
        <v/>
      </c>
      <c r="K67" s="34"/>
      <c r="L67" s="35"/>
      <c r="M67" s="34"/>
    </row>
    <row r="68" spans="1:13" ht="84.75" customHeight="1" x14ac:dyDescent="0.2">
      <c r="A68" s="54" t="s">
        <v>142</v>
      </c>
      <c r="B68" s="65" t="s">
        <v>145</v>
      </c>
      <c r="C68" s="66"/>
      <c r="D68" s="31"/>
      <c r="E68" s="31"/>
      <c r="F68" s="31"/>
      <c r="G68" s="31"/>
      <c r="H68" s="32"/>
      <c r="I68" s="31"/>
      <c r="J68" s="33" t="str">
        <f t="shared" si="0"/>
        <v/>
      </c>
      <c r="K68" s="34"/>
      <c r="L68" s="35"/>
      <c r="M68" s="34"/>
    </row>
    <row r="69" spans="1:13" ht="84.75" customHeight="1" x14ac:dyDescent="0.2">
      <c r="A69" s="54" t="s">
        <v>142</v>
      </c>
      <c r="B69" s="55" t="s">
        <v>146</v>
      </c>
      <c r="C69" s="56"/>
      <c r="D69" s="31"/>
      <c r="E69" s="31"/>
      <c r="F69" s="31"/>
      <c r="G69" s="31"/>
      <c r="H69" s="32"/>
      <c r="I69" s="31"/>
      <c r="J69" s="33" t="str">
        <f t="shared" si="0"/>
        <v/>
      </c>
      <c r="K69" s="34"/>
      <c r="L69" s="35"/>
      <c r="M69" s="34"/>
    </row>
    <row r="70" spans="1:13" ht="84.75" customHeight="1" x14ac:dyDescent="0.2">
      <c r="A70" s="54" t="s">
        <v>142</v>
      </c>
      <c r="B70" s="55" t="s">
        <v>147</v>
      </c>
      <c r="C70" s="56"/>
      <c r="D70" s="31"/>
      <c r="E70" s="31"/>
      <c r="F70" s="31"/>
      <c r="G70" s="31"/>
      <c r="H70" s="32"/>
      <c r="I70" s="31"/>
      <c r="J70" s="33" t="str">
        <f t="shared" si="0"/>
        <v/>
      </c>
      <c r="K70" s="34"/>
      <c r="L70" s="35"/>
      <c r="M70" s="34"/>
    </row>
    <row r="71" spans="1:13" ht="84.75" customHeight="1" x14ac:dyDescent="0.2">
      <c r="A71" s="54" t="s">
        <v>142</v>
      </c>
      <c r="B71" s="55" t="s">
        <v>85</v>
      </c>
      <c r="C71" s="56"/>
      <c r="D71" s="31"/>
      <c r="E71" s="31"/>
      <c r="F71" s="31"/>
      <c r="G71" s="31"/>
      <c r="H71" s="32"/>
      <c r="I71" s="31"/>
      <c r="J71" s="33" t="str">
        <f t="shared" si="0"/>
        <v/>
      </c>
      <c r="K71" s="34"/>
      <c r="L71" s="35"/>
      <c r="M71" s="34"/>
    </row>
    <row r="72" spans="1:13" ht="84.75" customHeight="1" x14ac:dyDescent="0.2">
      <c r="A72" s="28" t="s">
        <v>148</v>
      </c>
      <c r="B72" s="29" t="s">
        <v>149</v>
      </c>
      <c r="C72" s="30"/>
      <c r="D72" s="31"/>
      <c r="E72" s="31"/>
      <c r="F72" s="31"/>
      <c r="G72" s="31"/>
      <c r="H72" s="32"/>
      <c r="I72" s="31"/>
      <c r="J72" s="33" t="str">
        <f t="shared" si="0"/>
        <v/>
      </c>
      <c r="K72" s="34"/>
      <c r="L72" s="35"/>
      <c r="M72" s="34"/>
    </row>
    <row r="73" spans="1:13" ht="84.75" customHeight="1" x14ac:dyDescent="0.2">
      <c r="A73" s="28" t="s">
        <v>148</v>
      </c>
      <c r="B73" s="29" t="s">
        <v>150</v>
      </c>
      <c r="C73" s="30"/>
      <c r="D73" s="31"/>
      <c r="E73" s="31"/>
      <c r="F73" s="31"/>
      <c r="G73" s="31"/>
      <c r="H73" s="32"/>
      <c r="I73" s="31"/>
      <c r="J73" s="33" t="str">
        <f t="shared" si="0"/>
        <v/>
      </c>
      <c r="K73" s="34"/>
      <c r="L73" s="35"/>
      <c r="M73" s="34"/>
    </row>
    <row r="74" spans="1:13" ht="84.75" customHeight="1" x14ac:dyDescent="0.2">
      <c r="A74" s="28" t="s">
        <v>148</v>
      </c>
      <c r="B74" s="29" t="s">
        <v>151</v>
      </c>
      <c r="C74" s="30"/>
      <c r="D74" s="31"/>
      <c r="E74" s="31"/>
      <c r="F74" s="31"/>
      <c r="G74" s="31"/>
      <c r="H74" s="32"/>
      <c r="I74" s="31"/>
      <c r="J74" s="33" t="str">
        <f t="shared" si="0"/>
        <v/>
      </c>
      <c r="K74" s="34"/>
      <c r="L74" s="35"/>
      <c r="M74" s="34"/>
    </row>
    <row r="75" spans="1:13" ht="84.75" customHeight="1" x14ac:dyDescent="0.2">
      <c r="A75" s="28" t="s">
        <v>148</v>
      </c>
      <c r="B75" s="29" t="s">
        <v>152</v>
      </c>
      <c r="C75" s="30"/>
      <c r="D75" s="31"/>
      <c r="E75" s="31"/>
      <c r="F75" s="31"/>
      <c r="G75" s="31"/>
      <c r="H75" s="32"/>
      <c r="I75" s="31"/>
      <c r="J75" s="33" t="str">
        <f t="shared" si="0"/>
        <v/>
      </c>
      <c r="K75" s="34"/>
      <c r="L75" s="35"/>
      <c r="M75" s="34"/>
    </row>
    <row r="76" spans="1:13" ht="84.75" customHeight="1" x14ac:dyDescent="0.2">
      <c r="A76" s="36" t="s">
        <v>148</v>
      </c>
      <c r="B76" s="37" t="s">
        <v>85</v>
      </c>
      <c r="C76" s="38"/>
      <c r="D76" s="39"/>
      <c r="E76" s="39"/>
      <c r="F76" s="39"/>
      <c r="G76" s="39"/>
      <c r="H76" s="32"/>
      <c r="I76" s="31"/>
      <c r="J76" s="33" t="str">
        <f t="shared" si="0"/>
        <v/>
      </c>
      <c r="K76" s="39"/>
      <c r="L76" s="40"/>
      <c r="M76" s="41"/>
    </row>
    <row r="77" spans="1:13" ht="84.75" customHeight="1" x14ac:dyDescent="0.2">
      <c r="A77" s="42" t="s">
        <v>153</v>
      </c>
      <c r="B77" s="43" t="s">
        <v>154</v>
      </c>
      <c r="C77" s="44"/>
      <c r="D77" s="31"/>
      <c r="E77" s="31"/>
      <c r="F77" s="31"/>
      <c r="G77" s="31"/>
      <c r="H77" s="32"/>
      <c r="I77" s="31"/>
      <c r="J77" s="33" t="str">
        <f t="shared" si="0"/>
        <v/>
      </c>
      <c r="K77" s="34"/>
      <c r="L77" s="35"/>
      <c r="M77" s="34"/>
    </row>
    <row r="78" spans="1:13" ht="84.75" customHeight="1" x14ac:dyDescent="0.2">
      <c r="A78" s="42" t="s">
        <v>153</v>
      </c>
      <c r="B78" s="43" t="s">
        <v>155</v>
      </c>
      <c r="C78" s="58" t="s">
        <v>94</v>
      </c>
      <c r="D78" s="31"/>
      <c r="E78" s="31"/>
      <c r="F78" s="31"/>
      <c r="G78" s="31"/>
      <c r="H78" s="32"/>
      <c r="I78" s="31"/>
      <c r="J78" s="33" t="str">
        <f t="shared" si="0"/>
        <v/>
      </c>
      <c r="K78" s="34"/>
      <c r="L78" s="35"/>
      <c r="M78" s="34"/>
    </row>
    <row r="79" spans="1:13" ht="84.75" customHeight="1" x14ac:dyDescent="0.2">
      <c r="A79" s="42" t="s">
        <v>153</v>
      </c>
      <c r="B79" s="43" t="s">
        <v>156</v>
      </c>
      <c r="C79" s="44"/>
      <c r="D79" s="31"/>
      <c r="E79" s="31"/>
      <c r="F79" s="31"/>
      <c r="G79" s="31"/>
      <c r="H79" s="32"/>
      <c r="I79" s="31"/>
      <c r="J79" s="33" t="str">
        <f t="shared" si="0"/>
        <v/>
      </c>
      <c r="K79" s="34"/>
      <c r="L79" s="35"/>
      <c r="M79" s="34"/>
    </row>
    <row r="80" spans="1:13" ht="84.75" customHeight="1" x14ac:dyDescent="0.2">
      <c r="A80" s="42" t="s">
        <v>153</v>
      </c>
      <c r="B80" s="43" t="s">
        <v>157</v>
      </c>
      <c r="C80" s="44"/>
      <c r="D80" s="31"/>
      <c r="E80" s="31"/>
      <c r="F80" s="31"/>
      <c r="G80" s="31"/>
      <c r="H80" s="32"/>
      <c r="I80" s="31"/>
      <c r="J80" s="33" t="str">
        <f t="shared" si="0"/>
        <v/>
      </c>
      <c r="K80" s="34"/>
      <c r="L80" s="35"/>
      <c r="M80" s="34"/>
    </row>
    <row r="81" spans="1:13" ht="84.75" customHeight="1" x14ac:dyDescent="0.2">
      <c r="A81" s="42" t="s">
        <v>153</v>
      </c>
      <c r="B81" s="43" t="s">
        <v>85</v>
      </c>
      <c r="C81" s="44"/>
      <c r="D81" s="31"/>
      <c r="E81" s="31"/>
      <c r="F81" s="31"/>
      <c r="G81" s="31"/>
      <c r="H81" s="32"/>
      <c r="I81" s="31"/>
      <c r="J81" s="33" t="str">
        <f t="shared" si="0"/>
        <v/>
      </c>
      <c r="K81" s="31"/>
      <c r="L81" s="35"/>
      <c r="M81" s="34"/>
    </row>
    <row r="82" spans="1:13" ht="84.75" customHeight="1" x14ac:dyDescent="0.2">
      <c r="A82" s="54" t="s">
        <v>158</v>
      </c>
      <c r="B82" s="55" t="s">
        <v>159</v>
      </c>
      <c r="C82" s="56"/>
      <c r="D82" s="31"/>
      <c r="E82" s="31"/>
      <c r="F82" s="31"/>
      <c r="G82" s="31"/>
      <c r="H82" s="32"/>
      <c r="I82" s="31"/>
      <c r="J82" s="33" t="str">
        <f t="shared" si="0"/>
        <v/>
      </c>
      <c r="K82" s="34"/>
      <c r="L82" s="35"/>
      <c r="M82" s="34"/>
    </row>
    <row r="83" spans="1:13" ht="84.75" customHeight="1" x14ac:dyDescent="0.2">
      <c r="A83" s="54" t="s">
        <v>158</v>
      </c>
      <c r="B83" s="55" t="s">
        <v>160</v>
      </c>
      <c r="C83" s="56"/>
      <c r="D83" s="31"/>
      <c r="E83" s="31"/>
      <c r="F83" s="31"/>
      <c r="G83" s="31"/>
      <c r="H83" s="32"/>
      <c r="I83" s="31"/>
      <c r="J83" s="33" t="str">
        <f t="shared" si="0"/>
        <v/>
      </c>
      <c r="K83" s="34"/>
      <c r="L83" s="35"/>
      <c r="M83" s="34"/>
    </row>
    <row r="84" spans="1:13" ht="84.75" customHeight="1" x14ac:dyDescent="0.2">
      <c r="A84" s="54" t="s">
        <v>158</v>
      </c>
      <c r="B84" s="55" t="s">
        <v>161</v>
      </c>
      <c r="C84" s="58" t="s">
        <v>94</v>
      </c>
      <c r="D84" s="31"/>
      <c r="E84" s="31"/>
      <c r="F84" s="31"/>
      <c r="G84" s="31"/>
      <c r="H84" s="32"/>
      <c r="I84" s="31"/>
      <c r="J84" s="33" t="str">
        <f t="shared" si="0"/>
        <v/>
      </c>
      <c r="K84" s="34"/>
      <c r="L84" s="35"/>
      <c r="M84" s="34"/>
    </row>
    <row r="85" spans="1:13" ht="84.75" customHeight="1" x14ac:dyDescent="0.2">
      <c r="A85" s="54" t="s">
        <v>158</v>
      </c>
      <c r="B85" s="55" t="s">
        <v>162</v>
      </c>
      <c r="C85" s="58" t="s">
        <v>94</v>
      </c>
      <c r="D85" s="31"/>
      <c r="E85" s="31"/>
      <c r="F85" s="31"/>
      <c r="G85" s="31"/>
      <c r="H85" s="32"/>
      <c r="I85" s="31"/>
      <c r="J85" s="33" t="str">
        <f t="shared" si="0"/>
        <v/>
      </c>
      <c r="K85" s="34"/>
      <c r="L85" s="35"/>
      <c r="M85" s="34"/>
    </row>
    <row r="86" spans="1:13" ht="84.75" customHeight="1" x14ac:dyDescent="0.2">
      <c r="A86" s="54" t="s">
        <v>158</v>
      </c>
      <c r="B86" s="55" t="s">
        <v>85</v>
      </c>
      <c r="C86" s="56"/>
      <c r="D86" s="31"/>
      <c r="E86" s="31"/>
      <c r="F86" s="31"/>
      <c r="G86" s="31"/>
      <c r="H86" s="32"/>
      <c r="I86" s="31"/>
      <c r="J86" s="33" t="str">
        <f t="shared" si="0"/>
        <v/>
      </c>
      <c r="K86" s="34"/>
      <c r="L86" s="35"/>
      <c r="M86" s="34"/>
    </row>
    <row r="87" spans="1:13" ht="84.75" customHeight="1" x14ac:dyDescent="0.2">
      <c r="A87" s="28" t="s">
        <v>163</v>
      </c>
      <c r="B87" s="29" t="s">
        <v>164</v>
      </c>
      <c r="C87" s="30"/>
      <c r="D87" s="31"/>
      <c r="E87" s="31"/>
      <c r="F87" s="31"/>
      <c r="G87" s="31"/>
      <c r="H87" s="32"/>
      <c r="I87" s="31"/>
      <c r="J87" s="33" t="str">
        <f t="shared" si="0"/>
        <v/>
      </c>
      <c r="K87" s="34"/>
      <c r="L87" s="35"/>
      <c r="M87" s="34"/>
    </row>
    <row r="88" spans="1:13" ht="84.75" customHeight="1" x14ac:dyDescent="0.2">
      <c r="A88" s="28" t="s">
        <v>163</v>
      </c>
      <c r="B88" s="29" t="s">
        <v>165</v>
      </c>
      <c r="C88" s="30"/>
      <c r="D88" s="31"/>
      <c r="E88" s="31"/>
      <c r="F88" s="31"/>
      <c r="G88" s="31"/>
      <c r="H88" s="32"/>
      <c r="I88" s="31"/>
      <c r="J88" s="33" t="str">
        <f t="shared" si="0"/>
        <v/>
      </c>
      <c r="K88" s="34"/>
      <c r="L88" s="35"/>
      <c r="M88" s="34"/>
    </row>
    <row r="89" spans="1:13" ht="84.75" customHeight="1" x14ac:dyDescent="0.2">
      <c r="A89" s="28" t="s">
        <v>163</v>
      </c>
      <c r="B89" s="29" t="s">
        <v>85</v>
      </c>
      <c r="C89" s="30"/>
      <c r="D89" s="31"/>
      <c r="E89" s="31"/>
      <c r="F89" s="31"/>
      <c r="G89" s="31"/>
      <c r="H89" s="32"/>
      <c r="I89" s="31"/>
      <c r="J89" s="33" t="str">
        <f t="shared" si="0"/>
        <v/>
      </c>
      <c r="K89" s="34"/>
      <c r="L89" s="35"/>
      <c r="M89" s="34"/>
    </row>
    <row r="90" spans="1:13" ht="84.75" customHeight="1" x14ac:dyDescent="0.2">
      <c r="A90" s="42" t="s">
        <v>166</v>
      </c>
      <c r="B90" s="43" t="s">
        <v>167</v>
      </c>
      <c r="C90" s="44"/>
      <c r="D90" s="31"/>
      <c r="E90" s="31"/>
      <c r="F90" s="31"/>
      <c r="G90" s="31"/>
      <c r="H90" s="32"/>
      <c r="I90" s="31"/>
      <c r="J90" s="33" t="str">
        <f t="shared" si="0"/>
        <v/>
      </c>
      <c r="K90" s="34"/>
      <c r="L90" s="35"/>
      <c r="M90" s="34"/>
    </row>
    <row r="91" spans="1:13" ht="84.75" customHeight="1" x14ac:dyDescent="0.2">
      <c r="A91" s="42" t="s">
        <v>166</v>
      </c>
      <c r="B91" s="43" t="s">
        <v>168</v>
      </c>
      <c r="C91" s="44"/>
      <c r="D91" s="31"/>
      <c r="E91" s="31"/>
      <c r="F91" s="31"/>
      <c r="G91" s="31"/>
      <c r="H91" s="32"/>
      <c r="I91" s="31"/>
      <c r="J91" s="33" t="str">
        <f t="shared" si="0"/>
        <v/>
      </c>
      <c r="K91" s="34"/>
      <c r="L91" s="35"/>
      <c r="M91" s="34"/>
    </row>
    <row r="92" spans="1:13" s="67" customFormat="1" ht="84.75" customHeight="1" x14ac:dyDescent="0.2">
      <c r="A92" s="42" t="s">
        <v>166</v>
      </c>
      <c r="B92" s="43" t="s">
        <v>169</v>
      </c>
      <c r="C92" s="44"/>
      <c r="D92" s="31"/>
      <c r="E92" s="31"/>
      <c r="F92" s="31"/>
      <c r="G92" s="31"/>
      <c r="H92" s="32"/>
      <c r="I92" s="31"/>
      <c r="J92" s="33" t="str">
        <f t="shared" si="0"/>
        <v/>
      </c>
      <c r="K92" s="34"/>
      <c r="L92" s="35"/>
      <c r="M92" s="34"/>
    </row>
    <row r="93" spans="1:13" s="67" customFormat="1" ht="84.75" customHeight="1" x14ac:dyDescent="0.2">
      <c r="A93" s="42" t="s">
        <v>166</v>
      </c>
      <c r="B93" s="43" t="s">
        <v>85</v>
      </c>
      <c r="C93" s="44"/>
      <c r="D93" s="31"/>
      <c r="E93" s="31"/>
      <c r="F93" s="31"/>
      <c r="G93" s="31"/>
      <c r="H93" s="32"/>
      <c r="I93" s="31"/>
      <c r="J93" s="33" t="str">
        <f t="shared" si="0"/>
        <v/>
      </c>
      <c r="K93" s="34"/>
      <c r="L93" s="35"/>
      <c r="M93" s="34"/>
    </row>
    <row r="94" spans="1:13" s="67" customFormat="1" ht="84.75" customHeight="1" x14ac:dyDescent="0.2">
      <c r="A94" s="54" t="s">
        <v>170</v>
      </c>
      <c r="B94" s="55" t="s">
        <v>171</v>
      </c>
      <c r="C94" s="56"/>
      <c r="D94" s="31"/>
      <c r="E94" s="31"/>
      <c r="F94" s="31"/>
      <c r="G94" s="31"/>
      <c r="H94" s="32"/>
      <c r="I94" s="31"/>
      <c r="J94" s="33" t="str">
        <f t="shared" si="0"/>
        <v/>
      </c>
      <c r="K94" s="34"/>
      <c r="L94" s="35"/>
      <c r="M94" s="34"/>
    </row>
    <row r="95" spans="1:13" s="67" customFormat="1" ht="84.75" customHeight="1" x14ac:dyDescent="0.2">
      <c r="A95" s="54" t="s">
        <v>170</v>
      </c>
      <c r="B95" s="55" t="s">
        <v>172</v>
      </c>
      <c r="C95" s="56"/>
      <c r="D95" s="31"/>
      <c r="E95" s="31"/>
      <c r="F95" s="31"/>
      <c r="G95" s="31"/>
      <c r="H95" s="32"/>
      <c r="I95" s="31"/>
      <c r="J95" s="33" t="str">
        <f t="shared" si="0"/>
        <v/>
      </c>
      <c r="K95" s="34"/>
      <c r="L95" s="35"/>
      <c r="M95" s="34"/>
    </row>
    <row r="96" spans="1:13" s="67" customFormat="1" ht="84.75" customHeight="1" x14ac:dyDescent="0.2">
      <c r="A96" s="54" t="s">
        <v>170</v>
      </c>
      <c r="B96" s="55" t="s">
        <v>173</v>
      </c>
      <c r="C96" s="56"/>
      <c r="D96" s="31"/>
      <c r="E96" s="31"/>
      <c r="F96" s="31"/>
      <c r="G96" s="31"/>
      <c r="H96" s="32"/>
      <c r="I96" s="31"/>
      <c r="J96" s="33" t="str">
        <f t="shared" si="0"/>
        <v/>
      </c>
      <c r="K96" s="34"/>
      <c r="L96" s="35"/>
      <c r="M96" s="34"/>
    </row>
    <row r="97" spans="1:13" s="67" customFormat="1" ht="84.75" customHeight="1" x14ac:dyDescent="0.2">
      <c r="A97" s="54" t="s">
        <v>170</v>
      </c>
      <c r="B97" s="55" t="s">
        <v>85</v>
      </c>
      <c r="C97" s="56"/>
      <c r="D97" s="31"/>
      <c r="E97" s="31"/>
      <c r="F97" s="31"/>
      <c r="G97" s="31"/>
      <c r="H97" s="32"/>
      <c r="I97" s="31"/>
      <c r="J97" s="33" t="str">
        <f t="shared" si="0"/>
        <v/>
      </c>
      <c r="K97" s="34"/>
      <c r="L97" s="35"/>
      <c r="M97" s="34"/>
    </row>
    <row r="98" spans="1:13" ht="84.75" customHeight="1" x14ac:dyDescent="0.2">
      <c r="A98" s="68" t="s">
        <v>174</v>
      </c>
      <c r="B98" s="29" t="s">
        <v>175</v>
      </c>
      <c r="C98" s="58" t="s">
        <v>94</v>
      </c>
      <c r="D98" s="69"/>
      <c r="E98" s="69"/>
      <c r="F98" s="69"/>
      <c r="G98" s="69"/>
      <c r="H98" s="32"/>
      <c r="I98" s="31"/>
      <c r="J98" s="33" t="str">
        <f t="shared" si="0"/>
        <v/>
      </c>
      <c r="K98" s="69"/>
      <c r="L98" s="35"/>
      <c r="M98" s="70"/>
    </row>
    <row r="99" spans="1:13" ht="84.75" customHeight="1" x14ac:dyDescent="0.2">
      <c r="A99" s="68" t="s">
        <v>174</v>
      </c>
      <c r="B99" s="29" t="s">
        <v>176</v>
      </c>
      <c r="C99" s="58" t="s">
        <v>94</v>
      </c>
      <c r="D99" s="69"/>
      <c r="E99" s="69"/>
      <c r="F99" s="69"/>
      <c r="G99" s="69"/>
      <c r="H99" s="32"/>
      <c r="I99" s="31"/>
      <c r="J99" s="33" t="str">
        <f t="shared" si="0"/>
        <v/>
      </c>
      <c r="K99" s="69"/>
      <c r="L99" s="35"/>
      <c r="M99" s="70"/>
    </row>
    <row r="100" spans="1:13" ht="84.75" customHeight="1" x14ac:dyDescent="0.2">
      <c r="A100" s="71" t="s">
        <v>177</v>
      </c>
      <c r="B100" s="43"/>
      <c r="C100" s="44"/>
      <c r="D100" s="69"/>
      <c r="E100" s="69"/>
      <c r="F100" s="69"/>
      <c r="G100" s="69"/>
      <c r="H100" s="32"/>
      <c r="I100" s="31"/>
      <c r="J100" s="33" t="str">
        <f t="shared" si="0"/>
        <v/>
      </c>
      <c r="K100" s="69"/>
      <c r="L100" s="35"/>
      <c r="M100" s="70"/>
    </row>
    <row r="101" spans="1:13" s="67" customFormat="1" ht="84.75" customHeight="1" x14ac:dyDescent="0.2">
      <c r="A101" s="72" t="s">
        <v>178</v>
      </c>
      <c r="B101" s="55"/>
      <c r="C101" s="56"/>
      <c r="D101" s="31"/>
      <c r="E101" s="31"/>
      <c r="F101" s="31"/>
      <c r="G101" s="31"/>
      <c r="H101" s="32"/>
      <c r="I101" s="31"/>
      <c r="J101" s="33" t="str">
        <f t="shared" si="0"/>
        <v/>
      </c>
      <c r="K101" s="31"/>
      <c r="L101" s="35"/>
      <c r="M101" s="70"/>
    </row>
    <row r="102" spans="1:13" s="67" customFormat="1" ht="84.75" customHeight="1" x14ac:dyDescent="0.2">
      <c r="A102" s="72" t="s">
        <v>179</v>
      </c>
      <c r="B102" s="55"/>
      <c r="C102" s="56"/>
      <c r="D102" s="31"/>
      <c r="E102" s="31"/>
      <c r="F102" s="31"/>
      <c r="G102" s="31"/>
      <c r="H102" s="32"/>
      <c r="I102" s="31"/>
      <c r="J102" s="33" t="str">
        <f t="shared" si="0"/>
        <v/>
      </c>
      <c r="K102" s="31"/>
      <c r="L102" s="35"/>
      <c r="M102" s="70"/>
    </row>
    <row r="103" spans="1:13" s="67" customFormat="1" ht="84.75" customHeight="1" x14ac:dyDescent="0.2">
      <c r="A103" s="72" t="s">
        <v>179</v>
      </c>
      <c r="B103" s="55"/>
      <c r="C103" s="56"/>
      <c r="D103" s="31"/>
      <c r="E103" s="31"/>
      <c r="F103" s="31"/>
      <c r="G103" s="31"/>
      <c r="H103" s="32"/>
      <c r="I103" s="31"/>
      <c r="J103" s="33" t="str">
        <f t="shared" si="0"/>
        <v/>
      </c>
      <c r="K103" s="31"/>
      <c r="L103" s="35"/>
      <c r="M103" s="70"/>
    </row>
    <row r="104" spans="1:13" s="67" customFormat="1" ht="84.75" customHeight="1" x14ac:dyDescent="0.2">
      <c r="A104" s="72" t="s">
        <v>179</v>
      </c>
      <c r="B104" s="55"/>
      <c r="C104" s="56"/>
      <c r="D104" s="31"/>
      <c r="E104" s="31"/>
      <c r="F104" s="31"/>
      <c r="G104" s="31"/>
      <c r="H104" s="32"/>
      <c r="I104" s="31"/>
      <c r="J104" s="33" t="str">
        <f t="shared" si="0"/>
        <v/>
      </c>
      <c r="K104" s="31"/>
      <c r="L104" s="35"/>
      <c r="M104" s="70"/>
    </row>
    <row r="105" spans="1:13" s="67" customFormat="1" ht="84.75" customHeight="1" x14ac:dyDescent="0.2">
      <c r="A105" s="72" t="s">
        <v>179</v>
      </c>
      <c r="B105" s="55"/>
      <c r="C105" s="56"/>
      <c r="D105" s="31"/>
      <c r="E105" s="31"/>
      <c r="F105" s="31"/>
      <c r="G105" s="31"/>
      <c r="H105" s="32"/>
      <c r="I105" s="31"/>
      <c r="J105" s="33" t="str">
        <f t="shared" si="0"/>
        <v/>
      </c>
      <c r="K105" s="34"/>
      <c r="L105" s="35"/>
      <c r="M105" s="70"/>
    </row>
    <row r="106" spans="1:13" s="67" customFormat="1" ht="84.75" customHeight="1" x14ac:dyDescent="0.2">
      <c r="A106" s="72" t="s">
        <v>179</v>
      </c>
      <c r="B106" s="55"/>
      <c r="C106" s="56"/>
      <c r="D106" s="31"/>
      <c r="E106" s="31"/>
      <c r="F106" s="31"/>
      <c r="G106" s="31"/>
      <c r="H106" s="32"/>
      <c r="I106" s="31"/>
      <c r="J106" s="33" t="str">
        <f t="shared" si="0"/>
        <v/>
      </c>
      <c r="K106" s="34"/>
      <c r="L106" s="35"/>
      <c r="M106" s="70"/>
    </row>
  </sheetData>
  <sheetProtection selectLockedCells="1" selectUnlockedCells="1"/>
  <autoFilter ref="A2:M2"/>
  <mergeCells count="5">
    <mergeCell ref="A1:B2"/>
    <mergeCell ref="C1:C2"/>
    <mergeCell ref="E1:G1"/>
    <mergeCell ref="H1:J1"/>
    <mergeCell ref="K1:M1"/>
  </mergeCells>
  <conditionalFormatting sqref="J3:J106">
    <cfRule type="cellIs" dxfId="7" priority="1" stopIfTrue="1" operator="equal">
      <formula>"R4"</formula>
    </cfRule>
    <cfRule type="cellIs" dxfId="6" priority="2" stopIfTrue="1" operator="equal">
      <formula>"R3"</formula>
    </cfRule>
    <cfRule type="cellIs" dxfId="5" priority="3" stopIfTrue="1" operator="equal">
      <formula>"R2"</formula>
    </cfRule>
    <cfRule type="cellIs" dxfId="4" priority="4" stopIfTrue="1" operator="equal">
      <formula>""</formula>
    </cfRule>
  </conditionalFormatting>
  <dataValidations count="3">
    <dataValidation allowBlank="1" sqref="A1:XFD2 A3:G16 J3:IV106 A17:C106 D18:G106">
      <formula1>0</formula1>
      <formula2>0</formula2>
    </dataValidation>
    <dataValidation type="list" allowBlank="1" showErrorMessage="1" sqref="I3:I16 I18:I106">
      <formula1>"Mineur,Significatif,Critique"</formula1>
      <formula2>0</formula2>
    </dataValidation>
    <dataValidation type="list" allowBlank="1" showErrorMessage="1" sqref="H3:H106">
      <formula1>"Rare,Possible,Probable"</formula1>
      <formula2>0</formula2>
    </dataValidation>
  </dataValidations>
  <printOptions horizontalCentered="1" verticalCentered="1"/>
  <pageMargins left="0.59027777777777779" right="0.59027777777777779" top="0.59097222222222223" bottom="0.59097222222222223" header="0.31527777777777777" footer="0.31527777777777777"/>
  <pageSetup paperSize="9" firstPageNumber="0" fitToHeight="0" orientation="landscape" horizontalDpi="300" verticalDpi="300"/>
  <headerFooter alignWithMargins="0">
    <oddHeader>&amp;LImprimé le &amp;D&amp;CDocument unique d'évaluation des risques professionnels&amp;RPage &amp;P/&amp;N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R6" sqref="R6"/>
    </sheetView>
  </sheetViews>
  <sheetFormatPr baseColWidth="10" defaultRowHeight="12.75" x14ac:dyDescent="0.2"/>
  <cols>
    <col min="4" max="4" width="32.28515625" customWidth="1"/>
    <col min="5" max="5" width="47.5703125" bestFit="1" customWidth="1"/>
    <col min="6" max="6" width="14.7109375" customWidth="1"/>
    <col min="9" max="9" width="15.7109375" customWidth="1"/>
    <col min="12" max="12" width="16" customWidth="1"/>
    <col min="13" max="16" width="0" hidden="1" customWidth="1"/>
  </cols>
  <sheetData>
    <row r="1" spans="1:16" ht="16.5" thickBot="1" x14ac:dyDescent="0.25">
      <c r="A1" s="122" t="s">
        <v>180</v>
      </c>
      <c r="B1" s="123"/>
      <c r="C1" s="124"/>
      <c r="D1" s="73" t="s">
        <v>67</v>
      </c>
      <c r="E1" s="128" t="s">
        <v>181</v>
      </c>
      <c r="F1" s="130" t="s">
        <v>69</v>
      </c>
      <c r="G1" s="131"/>
      <c r="H1" s="132"/>
      <c r="I1" s="133" t="s">
        <v>70</v>
      </c>
      <c r="J1" s="134"/>
      <c r="K1" s="134"/>
      <c r="L1" s="135"/>
      <c r="M1" s="75"/>
      <c r="N1" s="75"/>
      <c r="O1" s="75"/>
      <c r="P1" s="75"/>
    </row>
    <row r="2" spans="1:16" ht="48" thickBot="1" x14ac:dyDescent="0.25">
      <c r="A2" s="125"/>
      <c r="B2" s="126"/>
      <c r="C2" s="127"/>
      <c r="D2" s="76" t="s">
        <v>182</v>
      </c>
      <c r="E2" s="129"/>
      <c r="F2" s="76" t="s">
        <v>183</v>
      </c>
      <c r="G2" s="130" t="s">
        <v>75</v>
      </c>
      <c r="H2" s="132"/>
      <c r="I2" s="74" t="s">
        <v>76</v>
      </c>
      <c r="J2" s="74" t="s">
        <v>184</v>
      </c>
      <c r="K2" s="74" t="s">
        <v>77</v>
      </c>
      <c r="L2" s="74" t="s">
        <v>78</v>
      </c>
      <c r="M2" s="75"/>
      <c r="N2" s="75"/>
      <c r="O2" s="75"/>
      <c r="P2" s="75"/>
    </row>
    <row r="3" spans="1:16" ht="25.5" x14ac:dyDescent="0.2">
      <c r="A3" s="136" t="s">
        <v>185</v>
      </c>
      <c r="B3" s="113" t="s">
        <v>186</v>
      </c>
      <c r="C3" s="114"/>
      <c r="D3" s="77" t="s">
        <v>187</v>
      </c>
      <c r="E3" s="78"/>
      <c r="F3" s="41"/>
      <c r="G3" s="79">
        <f>IF(F3="Oui tout à fait",4,(IF(F3="Plutôt oui",3,(IF(F3="Plutôt non",2,(IF(F3="Non pas du tout",1,0)))))))</f>
        <v>0</v>
      </c>
      <c r="H3" s="119" t="str">
        <f>IF((OR(G3=0,G4=0,G5=0,G6=0,G7=0)),"",(IF(SUM(G3:G7)&gt;14,"Elevé",(IF(SUM(G3:G7)&lt;10,"Faible","Modéré")))))</f>
        <v/>
      </c>
      <c r="I3" s="41"/>
      <c r="J3" s="41"/>
      <c r="K3" s="40"/>
      <c r="L3" s="80"/>
      <c r="M3" s="81" t="s">
        <v>188</v>
      </c>
      <c r="N3" s="81" t="s">
        <v>189</v>
      </c>
      <c r="O3" s="81" t="s">
        <v>190</v>
      </c>
      <c r="P3" s="81" t="s">
        <v>191</v>
      </c>
    </row>
    <row r="4" spans="1:16" ht="38.25" x14ac:dyDescent="0.2">
      <c r="A4" s="137"/>
      <c r="B4" s="115"/>
      <c r="C4" s="116"/>
      <c r="D4" s="82" t="s">
        <v>192</v>
      </c>
      <c r="E4" s="83"/>
      <c r="F4" s="84"/>
      <c r="G4" s="85">
        <f>IF(F4="Oui tout à fait",4,(IF(F4="Plutôt oui",3,(IF(F4="Plutôt non",2,(IF(F4="Non pas du tout",1,0)))))))</f>
        <v>0</v>
      </c>
      <c r="H4" s="120"/>
      <c r="I4" s="84"/>
      <c r="J4" s="84"/>
      <c r="K4" s="86"/>
      <c r="L4" s="87"/>
      <c r="M4" s="81" t="s">
        <v>188</v>
      </c>
      <c r="N4" s="81" t="s">
        <v>189</v>
      </c>
      <c r="O4" s="81" t="s">
        <v>190</v>
      </c>
      <c r="P4" s="81" t="s">
        <v>191</v>
      </c>
    </row>
    <row r="5" spans="1:16" ht="51" x14ac:dyDescent="0.2">
      <c r="A5" s="137"/>
      <c r="B5" s="115"/>
      <c r="C5" s="116"/>
      <c r="D5" s="82" t="s">
        <v>193</v>
      </c>
      <c r="E5" s="83"/>
      <c r="F5" s="84"/>
      <c r="G5" s="85">
        <f>IF(F5="Oui tout à fait",4,(IF(F5="Plutôt oui",3,(IF(F5="Plutôt non",2,(IF(F5="Non pas du tout",1,0)))))))</f>
        <v>0</v>
      </c>
      <c r="H5" s="120"/>
      <c r="I5" s="84"/>
      <c r="J5" s="84"/>
      <c r="K5" s="86"/>
      <c r="L5" s="87"/>
      <c r="M5" s="81" t="s">
        <v>188</v>
      </c>
      <c r="N5" s="81" t="s">
        <v>189</v>
      </c>
      <c r="O5" s="81" t="s">
        <v>190</v>
      </c>
      <c r="P5" s="81" t="s">
        <v>191</v>
      </c>
    </row>
    <row r="6" spans="1:16" ht="89.25" x14ac:dyDescent="0.2">
      <c r="A6" s="137"/>
      <c r="B6" s="115"/>
      <c r="C6" s="116"/>
      <c r="D6" s="82" t="s">
        <v>194</v>
      </c>
      <c r="E6" s="83"/>
      <c r="F6" s="84"/>
      <c r="G6" s="85">
        <f>IF(F6="Oui",4,(IF(F6="Non",1,0)))</f>
        <v>0</v>
      </c>
      <c r="H6" s="120"/>
      <c r="I6" s="84"/>
      <c r="J6" s="84"/>
      <c r="K6" s="86"/>
      <c r="L6" s="87"/>
      <c r="M6" s="81" t="s">
        <v>195</v>
      </c>
      <c r="N6" s="81" t="s">
        <v>196</v>
      </c>
      <c r="O6" s="81"/>
      <c r="P6" s="81"/>
    </row>
    <row r="7" spans="1:16" ht="77.25" thickBot="1" x14ac:dyDescent="0.25">
      <c r="A7" s="137"/>
      <c r="B7" s="117"/>
      <c r="C7" s="118"/>
      <c r="D7" s="88" t="s">
        <v>197</v>
      </c>
      <c r="E7" s="89"/>
      <c r="F7" s="90"/>
      <c r="G7" s="91">
        <f>IF(F7="Oui",4,(IF(F7="Non",1,0)))</f>
        <v>0</v>
      </c>
      <c r="H7" s="121"/>
      <c r="I7" s="90"/>
      <c r="J7" s="90"/>
      <c r="K7" s="92"/>
      <c r="L7" s="93"/>
      <c r="M7" s="81" t="s">
        <v>195</v>
      </c>
      <c r="N7" s="81" t="s">
        <v>196</v>
      </c>
      <c r="O7" s="81"/>
      <c r="P7" s="81"/>
    </row>
    <row r="8" spans="1:16" ht="38.25" x14ac:dyDescent="0.2">
      <c r="A8" s="137"/>
      <c r="B8" s="113" t="s">
        <v>198</v>
      </c>
      <c r="C8" s="114"/>
      <c r="D8" s="77" t="s">
        <v>199</v>
      </c>
      <c r="E8" s="78"/>
      <c r="F8" s="94"/>
      <c r="G8" s="95">
        <f>IF(F8="Oui tout à fait",1,(IF(F8="Plutôt oui",2,(IF(F8="Plutôt non",3,(IF(F8="Non pas du tout",4,0)))))))</f>
        <v>0</v>
      </c>
      <c r="H8" s="119" t="str">
        <f>IF((OR(G8=0,G9=0,G10=0,G11=0,G12=0,G13=0,G14=0,G15=0)),"",(IF(SUM(G8:G15)&gt;23,"Elevé",(IF(SUM(G8:G15)&lt;16,"Faible","Modéré")))))</f>
        <v/>
      </c>
      <c r="I8" s="41"/>
      <c r="J8" s="41"/>
      <c r="K8" s="41"/>
      <c r="L8" s="80"/>
      <c r="M8" s="81" t="s">
        <v>188</v>
      </c>
      <c r="N8" s="81" t="s">
        <v>189</v>
      </c>
      <c r="O8" s="81" t="s">
        <v>190</v>
      </c>
      <c r="P8" s="81" t="s">
        <v>191</v>
      </c>
    </row>
    <row r="9" spans="1:16" ht="38.25" x14ac:dyDescent="0.2">
      <c r="A9" s="137"/>
      <c r="B9" s="115"/>
      <c r="C9" s="116"/>
      <c r="D9" s="82" t="s">
        <v>200</v>
      </c>
      <c r="E9" s="83"/>
      <c r="F9" s="96"/>
      <c r="G9" s="85">
        <f>IF(F9="Jamais",1,(IF(F9="Parfois",2,(IF(F9="Souvent",3,(IF(F9="Très souvent",4,0)))))))</f>
        <v>0</v>
      </c>
      <c r="H9" s="120"/>
      <c r="I9" s="84"/>
      <c r="J9" s="84"/>
      <c r="K9" s="84"/>
      <c r="L9" s="87"/>
      <c r="M9" s="81" t="s">
        <v>201</v>
      </c>
      <c r="N9" s="81" t="s">
        <v>202</v>
      </c>
      <c r="O9" s="81" t="s">
        <v>203</v>
      </c>
      <c r="P9" s="81" t="s">
        <v>204</v>
      </c>
    </row>
    <row r="10" spans="1:16" ht="76.5" x14ac:dyDescent="0.2">
      <c r="A10" s="137"/>
      <c r="B10" s="115"/>
      <c r="C10" s="116"/>
      <c r="D10" s="82" t="s">
        <v>205</v>
      </c>
      <c r="E10" s="83"/>
      <c r="F10" s="96"/>
      <c r="G10" s="85">
        <f>IF(F10="Oui tout à fait",1,(IF(F10="Plutôt oui",2,(IF(F10="Plutôt non",3,(IF(F10="Non pas du tout",4,0)))))))</f>
        <v>0</v>
      </c>
      <c r="H10" s="120"/>
      <c r="I10" s="84"/>
      <c r="J10" s="84"/>
      <c r="K10" s="84"/>
      <c r="L10" s="87"/>
      <c r="M10" s="81" t="s">
        <v>188</v>
      </c>
      <c r="N10" s="81" t="s">
        <v>189</v>
      </c>
      <c r="O10" s="81" t="s">
        <v>190</v>
      </c>
      <c r="P10" s="81" t="s">
        <v>191</v>
      </c>
    </row>
    <row r="11" spans="1:16" ht="51" x14ac:dyDescent="0.2">
      <c r="A11" s="137"/>
      <c r="B11" s="115"/>
      <c r="C11" s="116"/>
      <c r="D11" s="82" t="s">
        <v>206</v>
      </c>
      <c r="E11" s="83"/>
      <c r="F11" s="96"/>
      <c r="G11" s="85">
        <f>IF(F11="Jamais",1,(IF(F11="Parfois",2,(IF(F11="Souvent",3,(IF(F11="Très souvent",4,0)))))))</f>
        <v>0</v>
      </c>
      <c r="H11" s="120"/>
      <c r="I11" s="84"/>
      <c r="J11" s="84"/>
      <c r="K11" s="84"/>
      <c r="L11" s="87"/>
      <c r="M11" s="81" t="s">
        <v>201</v>
      </c>
      <c r="N11" s="81" t="s">
        <v>202</v>
      </c>
      <c r="O11" s="81" t="s">
        <v>203</v>
      </c>
      <c r="P11" s="81" t="s">
        <v>204</v>
      </c>
    </row>
    <row r="12" spans="1:16" ht="38.25" x14ac:dyDescent="0.2">
      <c r="A12" s="137"/>
      <c r="B12" s="115"/>
      <c r="C12" s="116"/>
      <c r="D12" s="82" t="s">
        <v>207</v>
      </c>
      <c r="E12" s="83"/>
      <c r="F12" s="96"/>
      <c r="G12" s="85">
        <f>IF(F12="Jamais",1,(IF(F12="Parfois",2,(IF(F12="Souvent",3,(IF(F12="Toujours",4,0)))))))</f>
        <v>0</v>
      </c>
      <c r="H12" s="120"/>
      <c r="I12" s="84"/>
      <c r="J12" s="84"/>
      <c r="K12" s="84"/>
      <c r="L12" s="87"/>
      <c r="M12" s="81" t="s">
        <v>201</v>
      </c>
      <c r="N12" s="81" t="s">
        <v>202</v>
      </c>
      <c r="O12" s="81" t="s">
        <v>203</v>
      </c>
      <c r="P12" s="81" t="s">
        <v>208</v>
      </c>
    </row>
    <row r="13" spans="1:16" ht="63.75" x14ac:dyDescent="0.2">
      <c r="A13" s="137"/>
      <c r="B13" s="115"/>
      <c r="C13" s="116"/>
      <c r="D13" s="82" t="s">
        <v>209</v>
      </c>
      <c r="E13" s="83"/>
      <c r="F13" s="96"/>
      <c r="G13" s="85">
        <f>IF(F13="Oui",4,(IF(F13="Non",1,0)))</f>
        <v>0</v>
      </c>
      <c r="H13" s="120"/>
      <c r="I13" s="84"/>
      <c r="J13" s="84"/>
      <c r="K13" s="84"/>
      <c r="L13" s="87"/>
      <c r="M13" s="81" t="s">
        <v>195</v>
      </c>
      <c r="N13" s="81" t="s">
        <v>196</v>
      </c>
      <c r="O13" s="81"/>
      <c r="P13" s="81"/>
    </row>
    <row r="14" spans="1:16" ht="38.25" x14ac:dyDescent="0.2">
      <c r="A14" s="137"/>
      <c r="B14" s="115"/>
      <c r="C14" s="116"/>
      <c r="D14" s="82" t="s">
        <v>210</v>
      </c>
      <c r="E14" s="83"/>
      <c r="F14" s="96"/>
      <c r="G14" s="85">
        <f>IF(F14="Jamais",1,(IF(F14="Parfois",2,(IF(F14="Souvent",3,(IF(F14="Toujours",4,0)))))))</f>
        <v>0</v>
      </c>
      <c r="H14" s="120"/>
      <c r="I14" s="84"/>
      <c r="J14" s="84"/>
      <c r="K14" s="84"/>
      <c r="L14" s="87"/>
      <c r="M14" s="81" t="s">
        <v>201</v>
      </c>
      <c r="N14" s="81" t="s">
        <v>202</v>
      </c>
      <c r="O14" s="81" t="s">
        <v>203</v>
      </c>
      <c r="P14" s="81" t="s">
        <v>208</v>
      </c>
    </row>
    <row r="15" spans="1:16" ht="39" thickBot="1" x14ac:dyDescent="0.25">
      <c r="A15" s="137"/>
      <c r="B15" s="117"/>
      <c r="C15" s="118"/>
      <c r="D15" s="88" t="s">
        <v>211</v>
      </c>
      <c r="E15" s="89"/>
      <c r="F15" s="97"/>
      <c r="G15" s="91">
        <f>IF(F15="Oui tout à fait",4,(IF(F15="Plutôt oui",3,(IF(F15="Plutôt non",2,(IF(F15="Non pas du tout",1,0)))))))</f>
        <v>0</v>
      </c>
      <c r="H15" s="121"/>
      <c r="I15" s="90"/>
      <c r="J15" s="90"/>
      <c r="K15" s="90"/>
      <c r="L15" s="93"/>
      <c r="M15" s="81" t="s">
        <v>188</v>
      </c>
      <c r="N15" s="81" t="s">
        <v>189</v>
      </c>
      <c r="O15" s="81" t="s">
        <v>190</v>
      </c>
      <c r="P15" s="81" t="s">
        <v>191</v>
      </c>
    </row>
    <row r="16" spans="1:16" ht="38.25" x14ac:dyDescent="0.2">
      <c r="A16" s="137"/>
      <c r="B16" s="113" t="s">
        <v>212</v>
      </c>
      <c r="C16" s="114"/>
      <c r="D16" s="77" t="s">
        <v>213</v>
      </c>
      <c r="E16" s="78"/>
      <c r="F16" s="94"/>
      <c r="G16" s="95">
        <f>IF(F16="Jamais",1,(IF(F16="Parfois",2,(IF(F16="Souvent",3,(IF(F16="Toujours",4,0)))))))</f>
        <v>0</v>
      </c>
      <c r="H16" s="119" t="str">
        <f>IF((OR(G16=0,G17=0,G18=0)),"",(IF(SUM(G16:G18)&gt;8,"Elevé",(IF(SUM(G16:G18)&lt;4,"Faible","Modéré")))))</f>
        <v/>
      </c>
      <c r="I16" s="41"/>
      <c r="J16" s="41"/>
      <c r="K16" s="41"/>
      <c r="L16" s="80"/>
      <c r="M16" s="81" t="s">
        <v>201</v>
      </c>
      <c r="N16" s="81" t="s">
        <v>202</v>
      </c>
      <c r="O16" s="81" t="s">
        <v>203</v>
      </c>
      <c r="P16" s="81" t="s">
        <v>208</v>
      </c>
    </row>
    <row r="17" spans="1:16" ht="38.25" x14ac:dyDescent="0.2">
      <c r="A17" s="137"/>
      <c r="B17" s="115"/>
      <c r="C17" s="116"/>
      <c r="D17" s="82" t="s">
        <v>214</v>
      </c>
      <c r="E17" s="83"/>
      <c r="F17" s="96"/>
      <c r="G17" s="85">
        <f>IF(F17="Jamais",1,(IF(F17="Parfois",2,(IF(F17="Souvent",3,(IF(F17="Toujours",4,0)))))))</f>
        <v>0</v>
      </c>
      <c r="H17" s="120"/>
      <c r="I17" s="84"/>
      <c r="J17" s="84"/>
      <c r="K17" s="84"/>
      <c r="L17" s="87"/>
      <c r="M17" s="81" t="s">
        <v>201</v>
      </c>
      <c r="N17" s="81" t="s">
        <v>202</v>
      </c>
      <c r="O17" s="81" t="s">
        <v>203</v>
      </c>
      <c r="P17" s="81" t="s">
        <v>208</v>
      </c>
    </row>
    <row r="18" spans="1:16" ht="26.25" thickBot="1" x14ac:dyDescent="0.25">
      <c r="A18" s="137"/>
      <c r="B18" s="117"/>
      <c r="C18" s="118"/>
      <c r="D18" s="88" t="s">
        <v>215</v>
      </c>
      <c r="E18" s="89"/>
      <c r="F18" s="97"/>
      <c r="G18" s="91">
        <f>IF(F18="Oui tout à fait",4,(IF(F18="Plutôt oui",3,(IF(F18="Plutôt non",2,(IF(F18="Non pas du tout",1,0)))))))</f>
        <v>0</v>
      </c>
      <c r="H18" s="121"/>
      <c r="I18" s="90"/>
      <c r="J18" s="90"/>
      <c r="K18" s="90"/>
      <c r="L18" s="93"/>
      <c r="M18" s="81" t="s">
        <v>188</v>
      </c>
      <c r="N18" s="81" t="s">
        <v>189</v>
      </c>
      <c r="O18" s="81" t="s">
        <v>190</v>
      </c>
      <c r="P18" s="81" t="s">
        <v>191</v>
      </c>
    </row>
    <row r="19" spans="1:16" ht="63.75" x14ac:dyDescent="0.2">
      <c r="A19" s="137"/>
      <c r="B19" s="113" t="s">
        <v>216</v>
      </c>
      <c r="C19" s="114"/>
      <c r="D19" s="77" t="s">
        <v>217</v>
      </c>
      <c r="E19" s="78"/>
      <c r="F19" s="94"/>
      <c r="G19" s="95">
        <f>IF(F19="Oui tout à fait",1,(IF(F19="Plutôt oui",2,(IF(F19="Plutôt non",3,(IF(F19="Non pas du tout",4,0)))))))</f>
        <v>0</v>
      </c>
      <c r="H19" s="119" t="str">
        <f>IF((OR(G19=0,G20=0,G21=0,G22=0)),"",(IF(SUM(G19:G22)&gt;11,"Elevé",(IF(SUM(G19:G22)&lt;8,"Faible","Modéré")))))</f>
        <v/>
      </c>
      <c r="I19" s="41"/>
      <c r="J19" s="41"/>
      <c r="K19" s="41"/>
      <c r="L19" s="80"/>
      <c r="M19" s="81" t="s">
        <v>188</v>
      </c>
      <c r="N19" s="81" t="s">
        <v>189</v>
      </c>
      <c r="O19" s="81" t="s">
        <v>190</v>
      </c>
      <c r="P19" s="81" t="s">
        <v>191</v>
      </c>
    </row>
    <row r="20" spans="1:16" ht="38.25" x14ac:dyDescent="0.2">
      <c r="A20" s="137"/>
      <c r="B20" s="115"/>
      <c r="C20" s="116"/>
      <c r="D20" s="82" t="s">
        <v>218</v>
      </c>
      <c r="E20" s="83"/>
      <c r="F20" s="96"/>
      <c r="G20" s="85">
        <f>IF(F20="Oui tout à fait",1,(IF(F20="Plutôt oui",2,(IF(F20="Plutôt non",3,(IF(F20="Non pas du tout",4,0)))))))</f>
        <v>0</v>
      </c>
      <c r="H20" s="120"/>
      <c r="I20" s="84"/>
      <c r="J20" s="84"/>
      <c r="K20" s="84"/>
      <c r="L20" s="87"/>
      <c r="M20" s="81" t="s">
        <v>188</v>
      </c>
      <c r="N20" s="81" t="s">
        <v>189</v>
      </c>
      <c r="O20" s="81" t="s">
        <v>190</v>
      </c>
      <c r="P20" s="81" t="s">
        <v>191</v>
      </c>
    </row>
    <row r="21" spans="1:16" ht="76.5" x14ac:dyDescent="0.2">
      <c r="A21" s="137"/>
      <c r="B21" s="115"/>
      <c r="C21" s="116"/>
      <c r="D21" s="82" t="s">
        <v>219</v>
      </c>
      <c r="E21" s="83"/>
      <c r="F21" s="96"/>
      <c r="G21" s="85">
        <f>IF(F21="Oui tout à fait",1,(IF(F21="Plutôt oui",2,(IF(F21="Plutôt non",3,(IF(F21="Non pas du tout",4,0)))))))</f>
        <v>0</v>
      </c>
      <c r="H21" s="120"/>
      <c r="I21" s="84"/>
      <c r="J21" s="84"/>
      <c r="K21" s="84"/>
      <c r="L21" s="87"/>
      <c r="M21" s="81" t="s">
        <v>188</v>
      </c>
      <c r="N21" s="81" t="s">
        <v>189</v>
      </c>
      <c r="O21" s="81" t="s">
        <v>190</v>
      </c>
      <c r="P21" s="81" t="s">
        <v>191</v>
      </c>
    </row>
    <row r="22" spans="1:16" ht="51.75" thickBot="1" x14ac:dyDescent="0.25">
      <c r="A22" s="137"/>
      <c r="B22" s="117"/>
      <c r="C22" s="118"/>
      <c r="D22" s="88" t="s">
        <v>220</v>
      </c>
      <c r="E22" s="89"/>
      <c r="F22" s="97"/>
      <c r="G22" s="91">
        <f>IF(F22="Oui tout à fait",1,(IF(F22="Plutôt oui",2,(IF(F22="Plutôt non",3,(IF(F22="Non pas du tout",4,0)))))))</f>
        <v>0</v>
      </c>
      <c r="H22" s="121"/>
      <c r="I22" s="90"/>
      <c r="J22" s="90"/>
      <c r="K22" s="90"/>
      <c r="L22" s="93"/>
      <c r="M22" s="81" t="s">
        <v>188</v>
      </c>
      <c r="N22" s="81" t="s">
        <v>189</v>
      </c>
      <c r="O22" s="81" t="s">
        <v>190</v>
      </c>
      <c r="P22" s="81" t="s">
        <v>191</v>
      </c>
    </row>
    <row r="23" spans="1:16" ht="38.25" x14ac:dyDescent="0.2">
      <c r="A23" s="137"/>
      <c r="B23" s="113" t="s">
        <v>221</v>
      </c>
      <c r="C23" s="114"/>
      <c r="D23" s="77" t="s">
        <v>222</v>
      </c>
      <c r="E23" s="78"/>
      <c r="F23" s="94"/>
      <c r="G23" s="95">
        <f>IF(F23="Oui",4,(IF(F23="Non",1,0)))</f>
        <v>0</v>
      </c>
      <c r="H23" s="119" t="str">
        <f>IF((OR(G23=0,G24=0,G25=0,G26=0,G27=0,G28=0,G29=0,G30=0,G31=0,G32=0)),"",(IF(SUM(G23:G32)&gt;29,"Elevé",(IF(SUM(G23:G32)&lt;20,"Faible","Modéré")))))</f>
        <v/>
      </c>
      <c r="I23" s="41"/>
      <c r="J23" s="41"/>
      <c r="K23" s="41"/>
      <c r="L23" s="80"/>
      <c r="M23" s="81" t="s">
        <v>195</v>
      </c>
      <c r="N23" s="81" t="s">
        <v>196</v>
      </c>
      <c r="O23" s="81"/>
      <c r="P23" s="81"/>
    </row>
    <row r="24" spans="1:16" ht="38.25" x14ac:dyDescent="0.2">
      <c r="A24" s="137"/>
      <c r="B24" s="115"/>
      <c r="C24" s="116"/>
      <c r="D24" s="82" t="s">
        <v>223</v>
      </c>
      <c r="E24" s="83"/>
      <c r="F24" s="96"/>
      <c r="G24" s="85">
        <f>IF(F24="Oui tout à fait",1,(IF(F24="Plutôt oui",2,(IF(F24="Plutôt non",3,(IF(F24="Non pas du tout",4,0)))))))</f>
        <v>0</v>
      </c>
      <c r="H24" s="120"/>
      <c r="I24" s="84"/>
      <c r="J24" s="84"/>
      <c r="K24" s="84"/>
      <c r="L24" s="87"/>
      <c r="M24" s="81" t="s">
        <v>188</v>
      </c>
      <c r="N24" s="81" t="s">
        <v>189</v>
      </c>
      <c r="O24" s="81" t="s">
        <v>190</v>
      </c>
      <c r="P24" s="81" t="s">
        <v>191</v>
      </c>
    </row>
    <row r="25" spans="1:16" ht="63.75" x14ac:dyDescent="0.2">
      <c r="A25" s="137"/>
      <c r="B25" s="115"/>
      <c r="C25" s="116"/>
      <c r="D25" s="82" t="s">
        <v>224</v>
      </c>
      <c r="E25" s="83"/>
      <c r="F25" s="96"/>
      <c r="G25" s="85">
        <f>IF(F25="Oui",1,(IF(F25="Non",4,0)))</f>
        <v>0</v>
      </c>
      <c r="H25" s="120"/>
      <c r="I25" s="84"/>
      <c r="J25" s="84"/>
      <c r="K25" s="84"/>
      <c r="L25" s="87"/>
      <c r="M25" s="81" t="s">
        <v>195</v>
      </c>
      <c r="N25" s="81" t="s">
        <v>196</v>
      </c>
      <c r="O25" s="81"/>
      <c r="P25" s="81"/>
    </row>
    <row r="26" spans="1:16" ht="38.25" x14ac:dyDescent="0.2">
      <c r="A26" s="137"/>
      <c r="B26" s="115"/>
      <c r="C26" s="116"/>
      <c r="D26" s="82" t="s">
        <v>225</v>
      </c>
      <c r="E26" s="83"/>
      <c r="F26" s="96"/>
      <c r="G26" s="85">
        <f>IF(F26="Oui tout à fait",1,(IF(F26="Plutôt oui",2,(IF(F26="Plutôt non",3,(IF(F26="Non pas du tout",4,0)))))))</f>
        <v>0</v>
      </c>
      <c r="H26" s="120"/>
      <c r="I26" s="84"/>
      <c r="J26" s="84"/>
      <c r="K26" s="84"/>
      <c r="L26" s="87"/>
      <c r="M26" s="81" t="s">
        <v>188</v>
      </c>
      <c r="N26" s="81" t="s">
        <v>189</v>
      </c>
      <c r="O26" s="81" t="s">
        <v>190</v>
      </c>
      <c r="P26" s="81" t="s">
        <v>191</v>
      </c>
    </row>
    <row r="27" spans="1:16" ht="51" x14ac:dyDescent="0.2">
      <c r="A27" s="137"/>
      <c r="B27" s="115"/>
      <c r="C27" s="116"/>
      <c r="D27" s="82" t="s">
        <v>226</v>
      </c>
      <c r="E27" s="83"/>
      <c r="F27" s="96"/>
      <c r="G27" s="85">
        <f>IF(F27="Oui tout à fait",1,(IF(F27="Plutôt oui",2,(IF(F27="Plutôt non",3,(IF(F27="Non pas du tout",4,0)))))))</f>
        <v>0</v>
      </c>
      <c r="H27" s="120"/>
      <c r="I27" s="84"/>
      <c r="J27" s="84"/>
      <c r="K27" s="84"/>
      <c r="L27" s="87"/>
      <c r="M27" s="81" t="s">
        <v>188</v>
      </c>
      <c r="N27" s="81" t="s">
        <v>189</v>
      </c>
      <c r="O27" s="81" t="s">
        <v>190</v>
      </c>
      <c r="P27" s="81" t="s">
        <v>191</v>
      </c>
    </row>
    <row r="28" spans="1:16" ht="25.5" x14ac:dyDescent="0.2">
      <c r="A28" s="137"/>
      <c r="B28" s="115"/>
      <c r="C28" s="116"/>
      <c r="D28" s="82" t="s">
        <v>227</v>
      </c>
      <c r="E28" s="83"/>
      <c r="F28" s="96"/>
      <c r="G28" s="85">
        <f>IF(F28="Oui tout à fait",1,(IF(F28="Plutôt oui",2,(IF(F28="Plutôt non",3,(IF(F28="Non pas du tout",4,0)))))))</f>
        <v>0</v>
      </c>
      <c r="H28" s="120"/>
      <c r="I28" s="84"/>
      <c r="J28" s="84"/>
      <c r="K28" s="84"/>
      <c r="L28" s="87"/>
      <c r="M28" s="81" t="s">
        <v>188</v>
      </c>
      <c r="N28" s="81" t="s">
        <v>189</v>
      </c>
      <c r="O28" s="81" t="s">
        <v>190</v>
      </c>
      <c r="P28" s="81" t="s">
        <v>191</v>
      </c>
    </row>
    <row r="29" spans="1:16" ht="76.5" x14ac:dyDescent="0.2">
      <c r="A29" s="137"/>
      <c r="B29" s="115"/>
      <c r="C29" s="116"/>
      <c r="D29" s="82" t="s">
        <v>228</v>
      </c>
      <c r="E29" s="83"/>
      <c r="F29" s="96"/>
      <c r="G29" s="85">
        <f>IF(F29="Oui tout à fait",1,(IF(F29="Plutôt oui",2,(IF(F29="Plutôt non",3,(IF(F29="Non pas du tout",4,0)))))))</f>
        <v>0</v>
      </c>
      <c r="H29" s="120"/>
      <c r="I29" s="84"/>
      <c r="J29" s="84"/>
      <c r="K29" s="84"/>
      <c r="L29" s="87"/>
      <c r="M29" s="81" t="s">
        <v>188</v>
      </c>
      <c r="N29" s="81" t="s">
        <v>189</v>
      </c>
      <c r="O29" s="81" t="s">
        <v>190</v>
      </c>
      <c r="P29" s="81" t="s">
        <v>191</v>
      </c>
    </row>
    <row r="30" spans="1:16" ht="63.75" x14ac:dyDescent="0.2">
      <c r="A30" s="137"/>
      <c r="B30" s="115"/>
      <c r="C30" s="116"/>
      <c r="D30" s="82" t="s">
        <v>229</v>
      </c>
      <c r="E30" s="83"/>
      <c r="F30" s="96"/>
      <c r="G30" s="85">
        <f>IF(F30="Jamais",4,(IF(F30="Parfois",3,(IF(F30="Souvent",2,(IF(F30="Toujours",1,0)))))))</f>
        <v>0</v>
      </c>
      <c r="H30" s="120"/>
      <c r="I30" s="84"/>
      <c r="J30" s="84"/>
      <c r="K30" s="84"/>
      <c r="L30" s="87"/>
      <c r="M30" s="81" t="s">
        <v>201</v>
      </c>
      <c r="N30" s="81" t="s">
        <v>202</v>
      </c>
      <c r="O30" s="81" t="s">
        <v>203</v>
      </c>
      <c r="P30" s="81" t="s">
        <v>208</v>
      </c>
    </row>
    <row r="31" spans="1:16" ht="63.75" x14ac:dyDescent="0.2">
      <c r="A31" s="137"/>
      <c r="B31" s="115"/>
      <c r="C31" s="116"/>
      <c r="D31" s="82" t="s">
        <v>230</v>
      </c>
      <c r="E31" s="83"/>
      <c r="F31" s="96"/>
      <c r="G31" s="85">
        <f>IF(F31="Jamais",4,(IF(F31="Parfois",3,(IF(F31="Souvent",2,(IF(F31="Très souvent",1,0)))))))</f>
        <v>0</v>
      </c>
      <c r="H31" s="120"/>
      <c r="I31" s="84"/>
      <c r="J31" s="84"/>
      <c r="K31" s="84"/>
      <c r="L31" s="87"/>
      <c r="M31" s="81" t="s">
        <v>201</v>
      </c>
      <c r="N31" s="81" t="s">
        <v>202</v>
      </c>
      <c r="O31" s="81" t="s">
        <v>203</v>
      </c>
      <c r="P31" s="81" t="s">
        <v>204</v>
      </c>
    </row>
    <row r="32" spans="1:16" ht="39" thickBot="1" x14ac:dyDescent="0.25">
      <c r="A32" s="137"/>
      <c r="B32" s="117"/>
      <c r="C32" s="118"/>
      <c r="D32" s="88" t="s">
        <v>231</v>
      </c>
      <c r="E32" s="89"/>
      <c r="F32" s="97"/>
      <c r="G32" s="91">
        <f>IF(F32="Oui",1,(IF(F32="Non",21,0)))</f>
        <v>0</v>
      </c>
      <c r="H32" s="121"/>
      <c r="I32" s="90"/>
      <c r="J32" s="90"/>
      <c r="K32" s="90"/>
      <c r="L32" s="93"/>
      <c r="M32" s="81" t="s">
        <v>195</v>
      </c>
      <c r="N32" s="81" t="s">
        <v>196</v>
      </c>
      <c r="O32" s="81"/>
      <c r="P32" s="81"/>
    </row>
    <row r="33" spans="1:16" ht="38.25" x14ac:dyDescent="0.2">
      <c r="A33" s="137"/>
      <c r="B33" s="113" t="s">
        <v>232</v>
      </c>
      <c r="C33" s="114"/>
      <c r="D33" s="77" t="s">
        <v>233</v>
      </c>
      <c r="E33" s="78"/>
      <c r="F33" s="94"/>
      <c r="G33" s="95">
        <f>IF(F33="Oui tout à fait",1,(IF(F33="Plutôt oui",2,(IF(F33="Plutôt non",3,(IF(F33="Non pas du tout",4,0)))))))</f>
        <v>0</v>
      </c>
      <c r="H33" s="119" t="str">
        <f>IF((OR(G33=0,G34=0,G35=0,G36=0)),"",(IF(SUM(G36:G258)&gt;11,"Elevé",(IF(SUM(G33:G36)&lt;8,"Faible","Modéré")))))</f>
        <v/>
      </c>
      <c r="I33" s="41"/>
      <c r="J33" s="41"/>
      <c r="K33" s="41"/>
      <c r="L33" s="80"/>
      <c r="M33" s="81" t="s">
        <v>188</v>
      </c>
      <c r="N33" s="81" t="s">
        <v>189</v>
      </c>
      <c r="O33" s="81" t="s">
        <v>190</v>
      </c>
      <c r="P33" s="81" t="s">
        <v>191</v>
      </c>
    </row>
    <row r="34" spans="1:16" ht="38.25" x14ac:dyDescent="0.2">
      <c r="A34" s="137"/>
      <c r="B34" s="115"/>
      <c r="C34" s="116"/>
      <c r="D34" s="82" t="s">
        <v>234</v>
      </c>
      <c r="E34" s="83"/>
      <c r="F34" s="96"/>
      <c r="G34" s="85">
        <f>IF(F34="Oui tout à fait",1,(IF(F34="Plutôt oui",2,(IF(F34="Plutôt non",3,(IF(F34="Non pas du tout",4,0)))))))</f>
        <v>0</v>
      </c>
      <c r="H34" s="120"/>
      <c r="I34" s="84"/>
      <c r="J34" s="84"/>
      <c r="K34" s="84"/>
      <c r="L34" s="87"/>
      <c r="M34" s="81" t="s">
        <v>188</v>
      </c>
      <c r="N34" s="81" t="s">
        <v>189</v>
      </c>
      <c r="O34" s="81" t="s">
        <v>190</v>
      </c>
      <c r="P34" s="81" t="s">
        <v>191</v>
      </c>
    </row>
    <row r="35" spans="1:16" ht="38.25" x14ac:dyDescent="0.2">
      <c r="A35" s="137"/>
      <c r="B35" s="115"/>
      <c r="C35" s="116"/>
      <c r="D35" s="82" t="s">
        <v>235</v>
      </c>
      <c r="E35" s="83"/>
      <c r="F35" s="96"/>
      <c r="G35" s="85">
        <f>IF(F35="Jamais",4,(IF(F35="Parfois",3,(IF(F35="Souvent",2,(IF(F35="Toujours",1,0)))))))</f>
        <v>0</v>
      </c>
      <c r="H35" s="120"/>
      <c r="I35" s="84"/>
      <c r="J35" s="84"/>
      <c r="K35" s="84"/>
      <c r="L35" s="87"/>
      <c r="M35" s="81" t="s">
        <v>201</v>
      </c>
      <c r="N35" s="81" t="s">
        <v>202</v>
      </c>
      <c r="O35" s="81" t="s">
        <v>203</v>
      </c>
      <c r="P35" s="81" t="s">
        <v>208</v>
      </c>
    </row>
    <row r="36" spans="1:16" ht="51.75" thickBot="1" x14ac:dyDescent="0.25">
      <c r="A36" s="137"/>
      <c r="B36" s="117"/>
      <c r="C36" s="118"/>
      <c r="D36" s="88" t="s">
        <v>236</v>
      </c>
      <c r="E36" s="89"/>
      <c r="F36" s="97"/>
      <c r="G36" s="91">
        <f>IF(F36="Oui tout à fait",1,(IF(F36="Plutôt oui",2,(IF(F36="Plutôt non",3,(IF(F36="Non pas du tout",4,0)))))))</f>
        <v>0</v>
      </c>
      <c r="H36" s="121"/>
      <c r="I36" s="90"/>
      <c r="J36" s="90"/>
      <c r="K36" s="90"/>
      <c r="L36" s="93"/>
      <c r="M36" s="81" t="s">
        <v>188</v>
      </c>
      <c r="N36" s="81" t="s">
        <v>189</v>
      </c>
      <c r="O36" s="81" t="s">
        <v>190</v>
      </c>
      <c r="P36" s="81" t="s">
        <v>191</v>
      </c>
    </row>
    <row r="37" spans="1:16" ht="63.75" x14ac:dyDescent="0.2">
      <c r="A37" s="137"/>
      <c r="B37" s="113" t="s">
        <v>237</v>
      </c>
      <c r="C37" s="114"/>
      <c r="D37" s="77" t="s">
        <v>238</v>
      </c>
      <c r="E37" s="78"/>
      <c r="F37" s="94"/>
      <c r="G37" s="95">
        <f>IF(F37="Oui tout à fait",4,(IF(F37="Plutôt oui",3,(IF(F37="Plutôt non",2,(IF(F37="Non pas du tout",1,0)))))))</f>
        <v>0</v>
      </c>
      <c r="H37" s="119" t="str">
        <f>IF((OR(G37=0,G38=0)),"",(IF(SUM(G37:G38)&gt;5,"Elevé",(IF(SUM(G37:G38)&lt;4,"Faible","Modéré")))))</f>
        <v/>
      </c>
      <c r="I37" s="41"/>
      <c r="J37" s="41"/>
      <c r="K37" s="41"/>
      <c r="L37" s="80"/>
      <c r="M37" s="81" t="s">
        <v>188</v>
      </c>
      <c r="N37" s="81" t="s">
        <v>189</v>
      </c>
      <c r="O37" s="81" t="s">
        <v>190</v>
      </c>
      <c r="P37" s="81" t="s">
        <v>191</v>
      </c>
    </row>
    <row r="38" spans="1:16" ht="77.25" thickBot="1" x14ac:dyDescent="0.25">
      <c r="A38" s="137"/>
      <c r="B38" s="117"/>
      <c r="C38" s="118"/>
      <c r="D38" s="88" t="s">
        <v>239</v>
      </c>
      <c r="E38" s="89"/>
      <c r="F38" s="97"/>
      <c r="G38" s="91">
        <f>IF(F38="Jamais",1,(IF(F38="Parfois",2,(IF(F38="Souvent",3,(IF(F38="Toujours",4,0)))))))</f>
        <v>0</v>
      </c>
      <c r="H38" s="121"/>
      <c r="I38" s="90"/>
      <c r="J38" s="90"/>
      <c r="K38" s="90"/>
      <c r="L38" s="93"/>
      <c r="M38" s="81" t="s">
        <v>201</v>
      </c>
      <c r="N38" s="81" t="s">
        <v>202</v>
      </c>
      <c r="O38" s="81" t="s">
        <v>203</v>
      </c>
      <c r="P38" s="81" t="s">
        <v>208</v>
      </c>
    </row>
    <row r="39" spans="1:16" ht="38.25" x14ac:dyDescent="0.2">
      <c r="A39" s="137"/>
      <c r="B39" s="113" t="s">
        <v>240</v>
      </c>
      <c r="C39" s="114"/>
      <c r="D39" s="77" t="s">
        <v>241</v>
      </c>
      <c r="E39" s="78"/>
      <c r="F39" s="94"/>
      <c r="G39" s="95">
        <f>IF(F39="Oui",1,(IF(F39="Non",4,0)))</f>
        <v>0</v>
      </c>
      <c r="H39" s="119" t="str">
        <f>IF((OR(G39=0,G40=0,G41=0,G42=0,G43=0)),"",(IF(SUM(G39:G43)&gt;14,"Elevé",(IF(SUM(G39:G43)&lt;10,"Faible","Modéré")))))</f>
        <v/>
      </c>
      <c r="I39" s="41"/>
      <c r="J39" s="41"/>
      <c r="K39" s="41"/>
      <c r="L39" s="80"/>
      <c r="M39" s="81" t="s">
        <v>195</v>
      </c>
      <c r="N39" s="81" t="s">
        <v>196</v>
      </c>
      <c r="O39" s="81"/>
      <c r="P39" s="81"/>
    </row>
    <row r="40" spans="1:16" ht="38.25" x14ac:dyDescent="0.2">
      <c r="A40" s="137"/>
      <c r="B40" s="115"/>
      <c r="C40" s="116"/>
      <c r="D40" s="82" t="s">
        <v>242</v>
      </c>
      <c r="E40" s="83"/>
      <c r="F40" s="94"/>
      <c r="G40" s="85">
        <f>IF(F40="Oui",1,(IF(F40="Non",4,0)))</f>
        <v>0</v>
      </c>
      <c r="H40" s="120"/>
      <c r="I40" s="84"/>
      <c r="J40" s="84"/>
      <c r="K40" s="84"/>
      <c r="L40" s="87"/>
      <c r="M40" s="81" t="s">
        <v>195</v>
      </c>
      <c r="N40" s="81" t="s">
        <v>196</v>
      </c>
      <c r="O40" s="81"/>
      <c r="P40" s="81"/>
    </row>
    <row r="41" spans="1:16" ht="38.25" x14ac:dyDescent="0.2">
      <c r="A41" s="137"/>
      <c r="B41" s="115"/>
      <c r="C41" s="116"/>
      <c r="D41" s="82" t="s">
        <v>243</v>
      </c>
      <c r="E41" s="83"/>
      <c r="F41" s="94"/>
      <c r="G41" s="85">
        <f>IF(F41="Oui",1,(IF(F41="Non",4,0)))</f>
        <v>0</v>
      </c>
      <c r="H41" s="120"/>
      <c r="I41" s="84"/>
      <c r="J41" s="84"/>
      <c r="K41" s="84"/>
      <c r="L41" s="87"/>
      <c r="M41" s="81" t="s">
        <v>195</v>
      </c>
      <c r="N41" s="81" t="s">
        <v>196</v>
      </c>
      <c r="O41" s="81"/>
      <c r="P41" s="81"/>
    </row>
    <row r="42" spans="1:16" ht="89.25" x14ac:dyDescent="0.2">
      <c r="A42" s="137"/>
      <c r="B42" s="115"/>
      <c r="C42" s="116"/>
      <c r="D42" s="82" t="s">
        <v>244</v>
      </c>
      <c r="E42" s="83"/>
      <c r="F42" s="94"/>
      <c r="G42" s="85">
        <f>IF(F42="Oui",4,(IF(F42="Non",1,0)))</f>
        <v>0</v>
      </c>
      <c r="H42" s="120"/>
      <c r="I42" s="84"/>
      <c r="J42" s="84"/>
      <c r="K42" s="84"/>
      <c r="L42" s="87"/>
      <c r="M42" s="81" t="s">
        <v>195</v>
      </c>
      <c r="N42" s="81" t="s">
        <v>196</v>
      </c>
      <c r="O42" s="81"/>
      <c r="P42" s="81"/>
    </row>
    <row r="43" spans="1:16" ht="39" thickBot="1" x14ac:dyDescent="0.25">
      <c r="A43" s="138"/>
      <c r="B43" s="117"/>
      <c r="C43" s="118"/>
      <c r="D43" s="88" t="s">
        <v>245</v>
      </c>
      <c r="E43" s="89"/>
      <c r="F43" s="94"/>
      <c r="G43" s="98">
        <f>IF(F43="Oui",4,(IF(F43="Non",1,0)))</f>
        <v>0</v>
      </c>
      <c r="H43" s="121"/>
      <c r="I43" s="90"/>
      <c r="J43" s="90"/>
      <c r="K43" s="90"/>
      <c r="L43" s="93"/>
      <c r="M43" s="81" t="s">
        <v>195</v>
      </c>
      <c r="N43" s="81" t="s">
        <v>196</v>
      </c>
      <c r="O43" s="81"/>
      <c r="P43" s="81"/>
    </row>
  </sheetData>
  <mergeCells count="22">
    <mergeCell ref="A1:C2"/>
    <mergeCell ref="E1:E2"/>
    <mergeCell ref="F1:H1"/>
    <mergeCell ref="I1:L1"/>
    <mergeCell ref="G2:H2"/>
    <mergeCell ref="A3:A43"/>
    <mergeCell ref="B3:C7"/>
    <mergeCell ref="H3:H7"/>
    <mergeCell ref="B8:C15"/>
    <mergeCell ref="H8:H15"/>
    <mergeCell ref="B16:C18"/>
    <mergeCell ref="H16:H18"/>
    <mergeCell ref="B19:C22"/>
    <mergeCell ref="H19:H22"/>
    <mergeCell ref="B23:C32"/>
    <mergeCell ref="H23:H32"/>
    <mergeCell ref="B33:C36"/>
    <mergeCell ref="H33:H36"/>
    <mergeCell ref="B37:C38"/>
    <mergeCell ref="H37:H38"/>
    <mergeCell ref="B39:C43"/>
    <mergeCell ref="H39:H43"/>
  </mergeCells>
  <conditionalFormatting sqref="H3:H43">
    <cfRule type="cellIs" dxfId="3" priority="1" stopIfTrue="1" operator="equal">
      <formula>"Faible"</formula>
    </cfRule>
    <cfRule type="cellIs" dxfId="2" priority="2" stopIfTrue="1" operator="equal">
      <formula>"Modéré"</formula>
    </cfRule>
    <cfRule type="cellIs" dxfId="1" priority="3" stopIfTrue="1" operator="equal">
      <formula>"Elevé"</formula>
    </cfRule>
    <cfRule type="cellIs" dxfId="0" priority="4" stopIfTrue="1" operator="equal">
      <formula>""</formula>
    </cfRule>
  </conditionalFormatting>
  <dataValidations count="38">
    <dataValidation allowBlank="1" sqref="B4:E43 E3 G3:P43 A1:D3 E1 F1:I2 M1:P2 J2:L2">
      <formula1>0</formula1>
      <formula2>0</formula2>
    </dataValidation>
    <dataValidation type="list" allowBlank="1" showErrorMessage="1" sqref="F3">
      <formula1>$M$3:$P$3</formula1>
    </dataValidation>
    <dataValidation type="list" allowBlank="1" showErrorMessage="1" sqref="F4">
      <formula1>$M$4:$P$4</formula1>
    </dataValidation>
    <dataValidation type="list" allowBlank="1" showErrorMessage="1" sqref="F5">
      <formula1>$M$5:$P$5</formula1>
    </dataValidation>
    <dataValidation type="list" allowBlank="1" showErrorMessage="1" sqref="F6">
      <formula1>$M$6:$N$6</formula1>
    </dataValidation>
    <dataValidation type="list" allowBlank="1" showErrorMessage="1" sqref="F7">
      <formula1>$M$7:$N$7</formula1>
    </dataValidation>
    <dataValidation type="list" allowBlank="1" showErrorMessage="1" sqref="F8">
      <formula1>$M$8:$P$8</formula1>
    </dataValidation>
    <dataValidation type="list" allowBlank="1" showErrorMessage="1" sqref="F9">
      <formula1>$M$9:$P$9</formula1>
    </dataValidation>
    <dataValidation type="list" allowBlank="1" showErrorMessage="1" sqref="F10">
      <formula1>$M$10:$P$10</formula1>
    </dataValidation>
    <dataValidation type="list" allowBlank="1" showErrorMessage="1" sqref="F11">
      <formula1>$M$11:$P$11</formula1>
    </dataValidation>
    <dataValidation type="list" allowBlank="1" showErrorMessage="1" sqref="F12">
      <formula1>$M$12:$P$12</formula1>
    </dataValidation>
    <dataValidation type="list" allowBlank="1" showErrorMessage="1" sqref="F13">
      <formula1>$M$13:$N$13</formula1>
    </dataValidation>
    <dataValidation type="list" allowBlank="1" showErrorMessage="1" sqref="F14">
      <formula1>$M$14:$P$14</formula1>
    </dataValidation>
    <dataValidation type="list" allowBlank="1" showErrorMessage="1" sqref="F15">
      <formula1>$M$15:$P$15</formula1>
    </dataValidation>
    <dataValidation type="list" allowBlank="1" showErrorMessage="1" sqref="F16">
      <formula1>$M$16:$P$16</formula1>
    </dataValidation>
    <dataValidation type="list" allowBlank="1" showErrorMessage="1" sqref="F17">
      <formula1>$M$17:$P$17</formula1>
    </dataValidation>
    <dataValidation type="list" allowBlank="1" showErrorMessage="1" sqref="F18">
      <formula1>$M$18:$P$18</formula1>
    </dataValidation>
    <dataValidation type="list" allowBlank="1" showErrorMessage="1" sqref="F19">
      <formula1>$M$19:$P$19</formula1>
    </dataValidation>
    <dataValidation type="list" allowBlank="1" showErrorMessage="1" sqref="F20">
      <formula1>$M$20:$P$20</formula1>
    </dataValidation>
    <dataValidation type="list" allowBlank="1" showErrorMessage="1" sqref="F21">
      <formula1>$M$21:$P$21</formula1>
    </dataValidation>
    <dataValidation type="list" allowBlank="1" showErrorMessage="1" sqref="F22">
      <formula1>$M$22:$P$22</formula1>
    </dataValidation>
    <dataValidation type="list" allowBlank="1" showErrorMessage="1" sqref="F23">
      <formula1>$M$23:$N$23</formula1>
    </dataValidation>
    <dataValidation type="list" allowBlank="1" showErrorMessage="1" sqref="F24">
      <formula1>$M$24:$P$24</formula1>
    </dataValidation>
    <dataValidation type="list" allowBlank="1" showErrorMessage="1" sqref="F25">
      <formula1>$M$25:$N$25</formula1>
    </dataValidation>
    <dataValidation type="list" allowBlank="1" showErrorMessage="1" sqref="F26">
      <formula1>$M$26:$P$26</formula1>
    </dataValidation>
    <dataValidation type="list" allowBlank="1" showErrorMessage="1" sqref="F27">
      <formula1>$M$27:$P$27</formula1>
    </dataValidation>
    <dataValidation type="list" allowBlank="1" showErrorMessage="1" sqref="F28">
      <formula1>$M$28:$P$28</formula1>
    </dataValidation>
    <dataValidation type="list" allowBlank="1" showErrorMessage="1" sqref="F29">
      <formula1>$M$29:$P$29</formula1>
    </dataValidation>
    <dataValidation type="list" allowBlank="1" showErrorMessage="1" sqref="F30">
      <formula1>$M$30:$P$30</formula1>
    </dataValidation>
    <dataValidation type="list" allowBlank="1" showErrorMessage="1" sqref="F31">
      <formula1>$M$31:$P$31</formula1>
    </dataValidation>
    <dataValidation type="list" allowBlank="1" showErrorMessage="1" sqref="F32">
      <formula1>$M$32:$N$32</formula1>
    </dataValidation>
    <dataValidation type="list" allowBlank="1" showErrorMessage="1" sqref="F33">
      <formula1>$M$33:$P$33</formula1>
    </dataValidation>
    <dataValidation type="list" allowBlank="1" showErrorMessage="1" sqref="F34">
      <formula1>$M$34:$P$34</formula1>
    </dataValidation>
    <dataValidation type="list" allowBlank="1" showErrorMessage="1" sqref="F35">
      <formula1>$M$35:$P$35</formula1>
    </dataValidation>
    <dataValidation type="list" allowBlank="1" showErrorMessage="1" sqref="F36">
      <formula1>$M$36:$P$36</formula1>
    </dataValidation>
    <dataValidation type="list" allowBlank="1" showErrorMessage="1" sqref="F37">
      <formula1>$M$37:$P$37</formula1>
    </dataValidation>
    <dataValidation type="list" allowBlank="1" showErrorMessage="1" sqref="F38">
      <formula1>$M$38:$P$38</formula1>
    </dataValidation>
    <dataValidation type="list" allowBlank="1" showErrorMessage="1" sqref="F39:F43">
      <formula1>$M$39:$N$39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Mode emploi</vt:lpstr>
      <vt:lpstr>Document Unique - Unité 1</vt:lpstr>
      <vt:lpstr>Risque psychosociaux</vt:lpstr>
      <vt:lpstr>'Document Unique - Unité 1'!Impression_des_titres</vt:lpstr>
      <vt:lpstr>Z_0F979D60_431E_11D7_9655_00508B6AE8B1__wvu_FilterData</vt:lpstr>
      <vt:lpstr>Z_0F979D60_431E_11D7_9655_00508B6AE8B1__wvu_PrintArea</vt:lpstr>
      <vt:lpstr>Z_3FF78143_4315_11D7_91B0_005004621105__wvu_FilterData</vt:lpstr>
      <vt:lpstr>Z_3FF78143_4315_11D7_91B0_005004621105__wvu_PrintArea</vt:lpstr>
      <vt:lpstr>Z_641FDDA7_4325_11D7_91B0_005004621105__wvu_FilterData</vt:lpstr>
      <vt:lpstr>Z_641FDDA7_4325_11D7_91B0_005004621105__wvu_PrintArea</vt:lpstr>
      <vt:lpstr>'Document Unique - Unité 1'!Zone_d_impression</vt:lpstr>
      <vt:lpstr>'Mode emploi'!Zone_d_impression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Mendes</dc:creator>
  <cp:lastModifiedBy>Fabien Mendes</cp:lastModifiedBy>
  <dcterms:created xsi:type="dcterms:W3CDTF">2018-07-12T08:06:18Z</dcterms:created>
  <dcterms:modified xsi:type="dcterms:W3CDTF">2018-07-12T08:06:18Z</dcterms:modified>
</cp:coreProperties>
</file>