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U:\Communication\Document unique Excel\"/>
    </mc:Choice>
  </mc:AlternateContent>
  <bookViews>
    <workbookView xWindow="0" yWindow="0" windowWidth="28800" windowHeight="11835" tabRatio="608"/>
  </bookViews>
  <sheets>
    <sheet name="Mode d'emploi" sheetId="5" r:id="rId1"/>
    <sheet name="Présentation entreprise" sheetId="11" r:id="rId2"/>
    <sheet name="Document Unique - Unité 1 " sheetId="7" r:id="rId3"/>
    <sheet name="RPS Outil Faire le Point - INRS" sheetId="3" r:id="rId4"/>
    <sheet name=" DUerp RPS - INRS" sheetId="10" r:id="rId5"/>
    <sheet name="Listes" sheetId="4" state="hidden" r:id="rId6"/>
  </sheets>
  <definedNames>
    <definedName name="_xlnm._FilterDatabase" localSheetId="2" hidden="1">'Document Unique - Unité 1 '!$A$1:$P$3</definedName>
    <definedName name="cellule" localSheetId="2">'Document Unique - Unité 1 '!#REF!</definedName>
    <definedName name="cellule">#REF!</definedName>
    <definedName name="cellule1" localSheetId="2">'Document Unique - Unité 1 '!#REF!</definedName>
    <definedName name="cellule1">#REF!</definedName>
    <definedName name="cellule10" localSheetId="2">'Document Unique - Unité 1 '!#REF!</definedName>
    <definedName name="cellule10">#REF!</definedName>
    <definedName name="cellule11" localSheetId="2">'Document Unique - Unité 1 '!#REF!</definedName>
    <definedName name="cellule11">#REF!</definedName>
    <definedName name="cellule12" localSheetId="2">'Document Unique - Unité 1 '!#REF!</definedName>
    <definedName name="cellule12">#REF!</definedName>
    <definedName name="cellule13" localSheetId="2">'Document Unique - Unité 1 '!#REF!</definedName>
    <definedName name="cellule13">#REF!</definedName>
    <definedName name="cellule14" localSheetId="2">'Document Unique - Unité 1 '!#REF!</definedName>
    <definedName name="cellule14">#REF!</definedName>
    <definedName name="cellule15" localSheetId="2">'Document Unique - Unité 1 '!#REF!</definedName>
    <definedName name="cellule15">#REF!</definedName>
    <definedName name="cellule16" localSheetId="2">'Document Unique - Unité 1 '!#REF!</definedName>
    <definedName name="cellule16">#REF!</definedName>
    <definedName name="cellule17" localSheetId="2">'Document Unique - Unité 1 '!#REF!</definedName>
    <definedName name="cellule17">#REF!</definedName>
    <definedName name="cellule18" localSheetId="2">'Document Unique - Unité 1 '!#REF!</definedName>
    <definedName name="cellule18">#REF!</definedName>
    <definedName name="cellule19" localSheetId="2">'Document Unique - Unité 1 '!#REF!</definedName>
    <definedName name="cellule19">#REF!</definedName>
    <definedName name="cellule2" localSheetId="2">'Document Unique - Unité 1 '!#REF!</definedName>
    <definedName name="cellule2">#REF!</definedName>
    <definedName name="cellule20" localSheetId="2">'Document Unique - Unité 1 '!#REF!</definedName>
    <definedName name="cellule20">#REF!</definedName>
    <definedName name="cellule21" localSheetId="2">'Document Unique - Unité 1 '!#REF!</definedName>
    <definedName name="cellule21">#REF!</definedName>
    <definedName name="cellule22" localSheetId="2">'Document Unique - Unité 1 '!#REF!</definedName>
    <definedName name="cellule22">#REF!</definedName>
    <definedName name="cellule23" localSheetId="2">'Document Unique - Unité 1 '!#REF!</definedName>
    <definedName name="cellule23">#REF!</definedName>
    <definedName name="cellule24" localSheetId="2">'Document Unique - Unité 1 '!#REF!</definedName>
    <definedName name="cellule24">#REF!</definedName>
    <definedName name="cellule25" localSheetId="2">'Document Unique - Unité 1 '!#REF!</definedName>
    <definedName name="cellule25">#REF!</definedName>
    <definedName name="cellule26" localSheetId="2">'Document Unique - Unité 1 '!#REF!</definedName>
    <definedName name="cellule26">#REF!</definedName>
    <definedName name="cellule27" localSheetId="2">'Document Unique - Unité 1 '!#REF!</definedName>
    <definedName name="cellule27">#REF!</definedName>
    <definedName name="cellule28" localSheetId="2">'Document Unique - Unité 1 '!#REF!</definedName>
    <definedName name="cellule28">#REF!</definedName>
    <definedName name="cellule29" localSheetId="2">'Document Unique - Unité 1 '!#REF!</definedName>
    <definedName name="cellule29">#REF!</definedName>
    <definedName name="cellule3" localSheetId="2">'Document Unique - Unité 1 '!#REF!</definedName>
    <definedName name="cellule3">#REF!</definedName>
    <definedName name="cellule30" localSheetId="2">'Document Unique - Unité 1 '!#REF!</definedName>
    <definedName name="cellule30">#REF!</definedName>
    <definedName name="cellule31" localSheetId="2">'Document Unique - Unité 1 '!#REF!</definedName>
    <definedName name="cellule31">#REF!</definedName>
    <definedName name="cellule32" localSheetId="2">'Document Unique - Unité 1 '!#REF!</definedName>
    <definedName name="cellule32">#REF!</definedName>
    <definedName name="cellule33" localSheetId="2">'Document Unique - Unité 1 '!#REF!</definedName>
    <definedName name="cellule33">#REF!</definedName>
    <definedName name="cellule34" localSheetId="2">'Document Unique - Unité 1 '!#REF!</definedName>
    <definedName name="cellule34">#REF!</definedName>
    <definedName name="cellule35" localSheetId="2">'Document Unique - Unité 1 '!#REF!</definedName>
    <definedName name="cellule35">#REF!</definedName>
    <definedName name="cellule37" localSheetId="2">'Document Unique - Unité 1 '!#REF!</definedName>
    <definedName name="cellule37">#REF!</definedName>
    <definedName name="cellule38" localSheetId="2">'Document Unique - Unité 1 '!#REF!</definedName>
    <definedName name="cellule38">#REF!</definedName>
    <definedName name="cellule39" localSheetId="2">'Document Unique - Unité 1 '!#REF!</definedName>
    <definedName name="cellule39">#REF!</definedName>
    <definedName name="cellule4" localSheetId="2">'Document Unique - Unité 1 '!#REF!</definedName>
    <definedName name="cellule4">#REF!</definedName>
    <definedName name="cellule40" localSheetId="2">'Document Unique - Unité 1 '!#REF!</definedName>
    <definedName name="cellule40">#REF!</definedName>
    <definedName name="cellule41" localSheetId="2">'Document Unique - Unité 1 '!#REF!</definedName>
    <definedName name="cellule41">#REF!</definedName>
    <definedName name="cellule5" localSheetId="2">'Document Unique - Unité 1 '!#REF!</definedName>
    <definedName name="cellule5">#REF!</definedName>
    <definedName name="cellule6" localSheetId="2">'Document Unique - Unité 1 '!#REF!</definedName>
    <definedName name="cellule6">#REF!</definedName>
    <definedName name="cellule7" localSheetId="2">'Document Unique - Unité 1 '!#REF!</definedName>
    <definedName name="cellule7">#REF!</definedName>
    <definedName name="cellule8" localSheetId="2">'Document Unique - Unité 1 '!#REF!</definedName>
    <definedName name="cellule8">#REF!</definedName>
    <definedName name="cellule9" localSheetId="2">'Document Unique - Unité 1 '!#REF!</definedName>
    <definedName name="cellule9">#REF!</definedName>
    <definedName name="Excel_BuiltIn_Print_Area_2_1">"$#REF !.$A$1:$I$46"</definedName>
    <definedName name="Excel_BuiltIn_Print_Titles_1">"$#REF !.$A$1:$IT$2"</definedName>
    <definedName name="_xlnm.Print_Titles" localSheetId="2">'Document Unique - Unité 1 '!$1:$2</definedName>
    <definedName name="Niveau_d_intensité_des_facteurs_RPS">Listes!$J$1:$J$4</definedName>
    <definedName name="Noms">"$#REF !.$#REF !$#REF !:$#REF !$#REF !"</definedName>
    <definedName name="Unités">"$#REF !.$#REF !$#REF !:$#REF !$#REF !"</definedName>
    <definedName name="Z_0F979D60_431E_11D7_9655_00508B6AE8B1__wvu_FilterData" localSheetId="2">'Document Unique - Unité 1 '!$A$2:$P$27</definedName>
    <definedName name="Z_0F979D60_431E_11D7_9655_00508B6AE8B1__wvu_FilterData">#REF!</definedName>
    <definedName name="Z_0F979D60_431E_11D7_9655_00508B6AE8B1__wvu_PrintArea" localSheetId="2">'Document Unique - Unité 1 '!$A$2:$P$27</definedName>
    <definedName name="Z_0F979D60_431E_11D7_9655_00508B6AE8B1__wvu_PrintArea">#REF!</definedName>
    <definedName name="Z_3FF78143_4315_11D7_91B0_005004621105__wvu_FilterData" localSheetId="2">'Document Unique - Unité 1 '!$A$2:$P$2</definedName>
    <definedName name="Z_3FF78143_4315_11D7_91B0_005004621105__wvu_FilterData">#REF!</definedName>
    <definedName name="Z_3FF78143_4315_11D7_91B0_005004621105__wvu_PrintArea" localSheetId="2">#REF!</definedName>
    <definedName name="Z_3FF78143_4315_11D7_91B0_005004621105__wvu_PrintArea">#REF!</definedName>
    <definedName name="Z_641FDDA7_4325_11D7_91B0_005004621105__wvu_FilterData" localSheetId="2">'Document Unique - Unité 1 '!$A$2:$P$27</definedName>
    <definedName name="Z_641FDDA7_4325_11D7_91B0_005004621105__wvu_FilterData">#REF!</definedName>
    <definedName name="Z_641FDDA7_4325_11D7_91B0_005004621105__wvu_PrintArea" localSheetId="2">'Document Unique - Unité 1 '!$A$2:$P$27</definedName>
    <definedName name="Z_641FDDA7_4325_11D7_91B0_005004621105__wvu_PrintArea">#REF!</definedName>
    <definedName name="_xlnm.Print_Area" localSheetId="2">'Document Unique - Unité 1 '!$A$1:$P$27</definedName>
  </definedNames>
  <calcPr calcId="152511" iterateDelta="252"/>
</workbook>
</file>

<file path=xl/calcChain.xml><?xml version="1.0" encoding="utf-8"?>
<calcChain xmlns="http://schemas.openxmlformats.org/spreadsheetml/2006/main">
  <c r="G40" i="3" l="1"/>
  <c r="G38" i="3"/>
  <c r="G34" i="3"/>
  <c r="G24" i="3"/>
  <c r="G20" i="3"/>
  <c r="K6" i="7" l="1"/>
  <c r="K7" i="7"/>
  <c r="K8" i="7"/>
  <c r="K9" i="7"/>
  <c r="K10" i="7"/>
  <c r="K11" i="7"/>
  <c r="K12" i="7"/>
  <c r="K13" i="7"/>
  <c r="K14" i="7"/>
  <c r="K15" i="7"/>
  <c r="K16" i="7"/>
  <c r="K17" i="7"/>
  <c r="K18" i="7"/>
  <c r="K19" i="7"/>
  <c r="K20" i="7"/>
  <c r="K21" i="7"/>
  <c r="K22" i="7"/>
  <c r="K23" i="7"/>
  <c r="K24" i="7"/>
  <c r="K25" i="7"/>
  <c r="K26" i="7"/>
  <c r="K27" i="7"/>
  <c r="H2" i="10" l="1"/>
  <c r="H3" i="10"/>
  <c r="H4" i="10"/>
  <c r="H5" i="10"/>
  <c r="H6" i="10"/>
  <c r="H7" i="10"/>
  <c r="H8" i="10"/>
  <c r="H9" i="10"/>
  <c r="H10" i="10"/>
  <c r="H11" i="10"/>
  <c r="H12" i="10"/>
  <c r="H13" i="10"/>
  <c r="H14" i="10"/>
  <c r="H15" i="10"/>
  <c r="H16" i="10"/>
  <c r="H17" i="10"/>
  <c r="H18" i="10"/>
  <c r="H19" i="10"/>
  <c r="H20" i="10"/>
  <c r="H21" i="10"/>
  <c r="H22" i="10"/>
  <c r="H23" i="10"/>
  <c r="H24" i="10"/>
  <c r="H25" i="10"/>
  <c r="H26" i="10"/>
  <c r="H27" i="10"/>
  <c r="I8" i="10" l="1"/>
  <c r="I9" i="10"/>
  <c r="I10" i="10"/>
  <c r="I11" i="10"/>
  <c r="I12" i="10"/>
  <c r="I13" i="10"/>
  <c r="I14" i="10"/>
  <c r="I15" i="10"/>
  <c r="I16" i="10"/>
  <c r="I17" i="10"/>
  <c r="I18" i="10"/>
  <c r="I19" i="10"/>
  <c r="I20" i="10"/>
  <c r="I21" i="10"/>
  <c r="I22" i="10"/>
  <c r="I23" i="10"/>
  <c r="I24" i="10"/>
  <c r="I25" i="10"/>
  <c r="I26" i="10"/>
  <c r="I27" i="10"/>
  <c r="I4" i="10"/>
  <c r="I5" i="10"/>
  <c r="I6" i="10"/>
  <c r="I7" i="10"/>
  <c r="I3" i="10"/>
  <c r="I2" i="10"/>
  <c r="E6" i="7" l="1"/>
  <c r="G6" i="7"/>
  <c r="E5" i="7"/>
  <c r="G5" i="7"/>
  <c r="K5" i="7"/>
  <c r="G27" i="7"/>
  <c r="E27" i="7"/>
  <c r="H27" i="7" s="1"/>
  <c r="L27" i="7" s="1"/>
  <c r="G26" i="7"/>
  <c r="E26" i="7"/>
  <c r="G25" i="7"/>
  <c r="E25" i="7"/>
  <c r="H25" i="7" s="1"/>
  <c r="L25" i="7" s="1"/>
  <c r="G24" i="7"/>
  <c r="E24" i="7"/>
  <c r="G23" i="7"/>
  <c r="E23" i="7"/>
  <c r="H23" i="7" s="1"/>
  <c r="L23" i="7" s="1"/>
  <c r="G22" i="7"/>
  <c r="E22" i="7"/>
  <c r="G21" i="7"/>
  <c r="E21" i="7"/>
  <c r="H21" i="7" s="1"/>
  <c r="L21" i="7" s="1"/>
  <c r="G20" i="7"/>
  <c r="E20" i="7"/>
  <c r="G19" i="7"/>
  <c r="E19" i="7"/>
  <c r="H19" i="7" s="1"/>
  <c r="L19" i="7" s="1"/>
  <c r="G18" i="7"/>
  <c r="E18" i="7"/>
  <c r="G17" i="7"/>
  <c r="E17" i="7"/>
  <c r="H17" i="7" s="1"/>
  <c r="L17" i="7" s="1"/>
  <c r="G16" i="7"/>
  <c r="E16" i="7"/>
  <c r="G15" i="7"/>
  <c r="E15" i="7"/>
  <c r="H15" i="7" s="1"/>
  <c r="L15" i="7" s="1"/>
  <c r="G14" i="7"/>
  <c r="E14" i="7"/>
  <c r="G13" i="7"/>
  <c r="E13" i="7"/>
  <c r="H13" i="7" s="1"/>
  <c r="L13" i="7" s="1"/>
  <c r="G12" i="7"/>
  <c r="E12" i="7"/>
  <c r="G11" i="7"/>
  <c r="E11" i="7"/>
  <c r="H11" i="7" s="1"/>
  <c r="L11" i="7" s="1"/>
  <c r="G10" i="7"/>
  <c r="E10" i="7"/>
  <c r="G9" i="7"/>
  <c r="E9" i="7"/>
  <c r="H9" i="7" s="1"/>
  <c r="L9" i="7" s="1"/>
  <c r="G8" i="7"/>
  <c r="E8" i="7"/>
  <c r="G7" i="7"/>
  <c r="E7" i="7"/>
  <c r="H7" i="7" s="1"/>
  <c r="L7" i="7" s="1"/>
  <c r="H5" i="7" l="1"/>
  <c r="L5" i="7" s="1"/>
  <c r="H8" i="7"/>
  <c r="L8" i="7" s="1"/>
  <c r="H10" i="7"/>
  <c r="L10" i="7" s="1"/>
  <c r="H12" i="7"/>
  <c r="L12" i="7" s="1"/>
  <c r="H14" i="7"/>
  <c r="L14" i="7" s="1"/>
  <c r="H16" i="7"/>
  <c r="L16" i="7" s="1"/>
  <c r="H18" i="7"/>
  <c r="L18" i="7" s="1"/>
  <c r="H20" i="7"/>
  <c r="L20" i="7" s="1"/>
  <c r="H22" i="7"/>
  <c r="L22" i="7" s="1"/>
  <c r="H24" i="7"/>
  <c r="L24" i="7" s="1"/>
  <c r="H26" i="7"/>
  <c r="L26" i="7" s="1"/>
  <c r="H6" i="7"/>
  <c r="L6" i="7" s="1"/>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G17" i="3" l="1"/>
  <c r="G9" i="3"/>
  <c r="G4" i="3"/>
</calcChain>
</file>

<file path=xl/sharedStrings.xml><?xml version="1.0" encoding="utf-8"?>
<sst xmlns="http://schemas.openxmlformats.org/spreadsheetml/2006/main" count="548" uniqueCount="377">
  <si>
    <t>Fréquence</t>
  </si>
  <si>
    <t>Rare</t>
  </si>
  <si>
    <t>Gravité</t>
  </si>
  <si>
    <t>Risques Physiques
-
Exemples de risques</t>
  </si>
  <si>
    <t>Identification</t>
  </si>
  <si>
    <t>Evaluation</t>
  </si>
  <si>
    <t>Amélioration</t>
  </si>
  <si>
    <t>Présence du risque : remarques, explications</t>
  </si>
  <si>
    <t>Cotation</t>
  </si>
  <si>
    <t>Actions préventives</t>
  </si>
  <si>
    <t>Prévu (date)</t>
  </si>
  <si>
    <t>Responsable</t>
  </si>
  <si>
    <t>sol défectueux (revêtement dégradé, trou…)</t>
  </si>
  <si>
    <t>sol glissant (produits répandus)</t>
  </si>
  <si>
    <t>sol inégal (marche, rupture de pente…)</t>
  </si>
  <si>
    <t>passage étroit ou longeant des zones dangereuses</t>
  </si>
  <si>
    <t>passage encombré par l'entreposage d'objets divers</t>
  </si>
  <si>
    <t>autre risque</t>
  </si>
  <si>
    <t>travaux effectués à plus de 3 mètres sans autorisation</t>
  </si>
  <si>
    <t>zone présentant des parties en contrebas (escalier, quai, fosse…)</t>
  </si>
  <si>
    <t>utilisation de dispositifs mobiles (escabeau, échaffaudage…)</t>
  </si>
  <si>
    <t>utilisation de dispositifs mobiles (échelle…)</t>
  </si>
  <si>
    <t>utilisation de moyens de fortune (chaise, empilement d'objets divers…)</t>
  </si>
  <si>
    <t>manutention de charge de masse unitaire élevée</t>
  </si>
  <si>
    <t>manutention effectuée de façon répétitive et à cadence élevée</t>
  </si>
  <si>
    <t>charge difficile à manutentionner (grande dimension, arêtes vives…)</t>
  </si>
  <si>
    <t>mauvaises postures (dos courbé, charge éloignée du corps...)</t>
  </si>
  <si>
    <t> positions forcées, angles extrêmes des articulations, maintien des positions articulaires durant de longues périodes</t>
  </si>
  <si>
    <t>personne conduisant un chariot automoteur sans autorisation de conduite</t>
  </si>
  <si>
    <t>moyen de manutention inadapté à la tâche</t>
  </si>
  <si>
    <t>conduite d'un chariot sans visibilité suffisante, zones de manœuvre exiguë…</t>
  </si>
  <si>
    <t>instabilité du moyen de manutention (charge mal répartie…)</t>
  </si>
  <si>
    <t>instabilité de la charge</t>
  </si>
  <si>
    <t>Vibration liée à la conduite d'engins</t>
  </si>
  <si>
    <t>zones de circulation communes aux piétons et aux véhicules non balisées</t>
  </si>
  <si>
    <t>voie de circulation dangereuse (étroite, en pente…)</t>
  </si>
  <si>
    <t>zone de manœuvre (chargement, demi-tour…) dangereuse (manque de visibilité…)</t>
  </si>
  <si>
    <t>mauvais état des véhicules (freins, pneumatiques, feux de signalisation…)</t>
  </si>
  <si>
    <t>contraintes imposées (délai, trajet…) empêchant le respect des règles de sécurité</t>
  </si>
  <si>
    <t>objets stockés en hauteur (racks de stockage…)</t>
  </si>
  <si>
    <t>objets empilés sur de grandes hauteurs, matériaux en vrac…</t>
  </si>
  <si>
    <t>travaux effectués simultanément à des hauteurs différentes (échaffaudage…)</t>
  </si>
  <si>
    <t>travaux effectués dans des tranchées, puits…</t>
  </si>
  <si>
    <t>partie mobile (organe de transmission, pièce, outil…) accessible au personnel</t>
  </si>
  <si>
    <t>fluide (liquide sous pression…), matière (poussières…) pouvant être projetés</t>
  </si>
  <si>
    <t>utilisation d'outils tranchants (couteaux, cutters…)</t>
  </si>
  <si>
    <t>non-consignation d'une machine lors de sa réparation ou de sa maintenance</t>
  </si>
  <si>
    <t>Utilisation d'une machine et/ou d'un outil de façon répétitive et à cadence élevée</t>
  </si>
  <si>
    <t>Vibrations liées à l'utilisation de machines et/ou d'outils</t>
  </si>
  <si>
    <t>bruit élevé émis de façon continue par des machines, moteurs…
Niveau d'exposition quotidien &gt;80 dB(A)</t>
  </si>
  <si>
    <t>bruit impulsionnel et répétitif causé par des machines travaillant par choc
Niveau de crêtes &gt; 135 dB( C)</t>
  </si>
  <si>
    <t>bruit suceptible de couvrir un signal sonore de sécurité</t>
  </si>
  <si>
    <t>risque lié aux produits, aux émissions et aux déchets</t>
  </si>
  <si>
    <t>utilisation de produits cancérogènes, mutragènes et reprotoxiques (CMR)</t>
  </si>
  <si>
    <t>utilisation de produits dangereux (toxiques, corrosifs…)</t>
  </si>
  <si>
    <t>émission de gaz, de produit volatile (huile chaude…)</t>
  </si>
  <si>
    <t>émission de poussières (ciment, farine, sciure de bois…)</t>
  </si>
  <si>
    <t>émission de fumées (soudure…)</t>
  </si>
  <si>
    <t>présence de micro-organismes</t>
  </si>
  <si>
    <t>risque lié aux rayonnements ionisants</t>
  </si>
  <si>
    <t>risque lié aux rayonnements non-ionisants</t>
  </si>
  <si>
    <t>risque d'incendie, d'explosion</t>
  </si>
  <si>
    <t>utilisation de produits comburants, inflammables, explosifs</t>
  </si>
  <si>
    <t>création d'atmosphère explosive avec l'air (produit volatil tel que solvant, poussières…)</t>
  </si>
  <si>
    <t>mélange de produits incompatibles ou stockage dans leur proximité</t>
  </si>
  <si>
    <t>risque lié à l'électricité</t>
  </si>
  <si>
    <t>personne intervenant sur des installations électriques non habilitée</t>
  </si>
  <si>
    <t>conducteur nu accessible</t>
  </si>
  <si>
    <t>armoire électrique non fermée à clef</t>
  </si>
  <si>
    <t>matériel défectueux (coupure de la liaison avec la terre, câble déterioré…)</t>
  </si>
  <si>
    <t>non-consignation d'une installation électrique lors d'une intervention</t>
  </si>
  <si>
    <t>risque lié à l'éclairage</t>
  </si>
  <si>
    <t>poste de travail insuffisamment éclairé pour l'activité exercée</t>
  </si>
  <si>
    <t>éclairage inadapté au travail à effectuer</t>
  </si>
  <si>
    <t>poste de travail présentant des zones éblouissantes</t>
  </si>
  <si>
    <t>zone de passage peu ou pas éclairée</t>
  </si>
  <si>
    <t>risque lié à l'utilisation d'écran</t>
  </si>
  <si>
    <t>rayon lumineux arrivant sur l'écran et perturbant le travail</t>
  </si>
  <si>
    <t>mobilier ne permettant pas l'adaptation à la morphologie du personnel</t>
  </si>
  <si>
    <t>impossibilité de régler certains paramètres (couleur d'écran, taille des caractères…)</t>
  </si>
  <si>
    <t>difficulté à utiliser le logiciel (défaut de formation, manque d'ergonomie…)</t>
  </si>
  <si>
    <t>risque lié aux ambiances climatiques</t>
  </si>
  <si>
    <t>température inadaptée pour le travail à effectuer</t>
  </si>
  <si>
    <t>poste de travail exposé aux intempéries, à des courants d'air…</t>
  </si>
  <si>
    <t>ambiance chaude (proximité de matériel ou de matériau à température élevée…)</t>
  </si>
  <si>
    <t>ambiance froide (chambre frigorifique…)</t>
  </si>
  <si>
    <t>risque lié au manque d'hygiène</t>
  </si>
  <si>
    <t>absence de moyens nécessaires pour permettre l'hygiène corporelle du personnel</t>
  </si>
  <si>
    <t>non prise en compte de l'hygiène pour la mise en œuvre des produits alimentaires</t>
  </si>
  <si>
    <t>risque lié à l'intervention d'une entreprise extérieure</t>
  </si>
  <si>
    <t>non établissement du plan de prévention lors de travaux dangereux ou opération &gt; 400 h</t>
  </si>
  <si>
    <t>méconnaissance pour l'une des entreprises des risques de l'autre entreprise</t>
  </si>
  <si>
    <t>méconnaissance des risques liés à la co-activité</t>
  </si>
  <si>
    <t>risque lié au manque de formation</t>
  </si>
  <si>
    <t>formation de base insuffisante pour la compréhension des instructions données…</t>
  </si>
  <si>
    <t>formation incomplète du personnel au poste de travail pour effectuer la tâche en sécurité</t>
  </si>
  <si>
    <t>aucune personne formée pour porter les premiers secours à un blessé</t>
  </si>
  <si>
    <t>risque lié aux horaires atypiques</t>
  </si>
  <si>
    <t>travail de nuit (entre 21h et 6h)</t>
  </si>
  <si>
    <t>travail en équipes successives alternantes</t>
  </si>
  <si>
    <t>Réponses</t>
  </si>
  <si>
    <t>Impact des RPS sur l'entreprise et les salariés</t>
  </si>
  <si>
    <t>L’entreprise est-elle confrontée à un problème récurent d’absentéisme ?</t>
  </si>
  <si>
    <t>Oui tout à fait</t>
  </si>
  <si>
    <t>Plutôt oui</t>
  </si>
  <si>
    <t>Plutôt non</t>
  </si>
  <si>
    <t>Non pas du tout</t>
  </si>
  <si>
    <t>L’entreprise rencontre-t-elle des difficultés pour fidéliser ses salariés ?</t>
  </si>
  <si>
    <t>Les anomalies telles que : réclamations clients, malfaçons, erreurs, retards…sont-elles fréquentes ?</t>
  </si>
  <si>
    <t>Le médecin du travail qui suit votre entreprise vous a-t-il signalé par courrier d’alerte ou dans la fiche d’entreprise des problèmes de troubles musculosquelettiques (douleurs articulaires, dos, épaules, coudes…) ?</t>
  </si>
  <si>
    <t>Oui</t>
  </si>
  <si>
    <t>Non</t>
  </si>
  <si>
    <t>Le médecin du travail qui suit votre entreprise vous a-t-il signalé par courrier d’alerte ou dans la fiche d’entreprise des problèmes de souffrance au travail (stress, conflit, mal-être…) ?</t>
  </si>
  <si>
    <t>Intensité et temps de travail</t>
  </si>
  <si>
    <t>L’organisation en place dans votre entreprise permet-elle de faire face à la charge de travail ?</t>
  </si>
  <si>
    <t>Arrive-t-il que des salariés de l’entreprise travaillent plus de 45 heures par semaine ?</t>
  </si>
  <si>
    <t>Jamais</t>
  </si>
  <si>
    <t>Parfois</t>
  </si>
  <si>
    <t>Souvent</t>
  </si>
  <si>
    <t>Très souvent</t>
  </si>
  <si>
    <t>L’organisation de l’entreprise permet-elle aux salariés de concilier vie professionnelle et vie personnelle dans de bonnes conditions (dates de congés, obligations familiales ou médicales…) ?</t>
  </si>
  <si>
    <t>Les salariés sont-ils contactés pour des raisons professionnelles en dehors des heures de travail et des astreintes ?</t>
  </si>
  <si>
    <t xml:space="preserve">Vos clients (ou donneurs d’ordres) vous imposent-ils des délais contraignants ? </t>
  </si>
  <si>
    <t>Toujours</t>
  </si>
  <si>
    <t>Votre secteur d’activité est-il réputé « difficile » (travail dur physiquement ou psychologiquement, horaires de nuit, décalés ou fractionnés, difficultés à recruter…) ?</t>
  </si>
  <si>
    <t xml:space="preserve">Les salariés exercent-ils un travail complexe nécessitant une concentration intense ? </t>
  </si>
  <si>
    <t xml:space="preserve">Les salariés sont-ils fréquemment interrompus dans leur travail pour effectuer des tâches non prévues ? </t>
  </si>
  <si>
    <t>Exigences émotionnelles</t>
  </si>
  <si>
    <t>Les salariés sont-ils confrontés à un public difficile (clients mécontents ou personnes en détresse…) ?</t>
  </si>
  <si>
    <t>Les salariés sont-ils agressés verbalement (voire physiquement) par les clients, usagers, patients… ?</t>
  </si>
  <si>
    <t>Dans votre entreprise, le sourire et la bonne humeur sont-ils requis ?</t>
  </si>
  <si>
    <t>Autonomie</t>
  </si>
  <si>
    <t>Les salariés ont-ils des marges de manœuvre dans la manière de réaliser leur travail (choix des façons de faire, des outils, de l’ordre des tâches…) ?</t>
  </si>
  <si>
    <t>Les salariés peuvent-ils s’interrompre (quelques minutes) quand ils en ressentent le besoin ?</t>
  </si>
  <si>
    <t xml:space="preserve">Les salariés peuvent-ils modifier temporairement le rythme de leur travail (par ex. arrêter ou ralentir la machine lorsqu’ils ne peuvent plus suivre le rythme ou passer plus de temps avec un client) ? </t>
  </si>
  <si>
    <t xml:space="preserve">Les salariés ont-ils la possibilité de développer de nouveaux savoir-faire et / ou de nouvelles compétences (formation, tutorat…) ? </t>
  </si>
  <si>
    <t>Rapports sociaux au travail</t>
  </si>
  <si>
    <t>Les salariés sont-ils susceptibles d'être surveillés à tout moment lors de l’exécution de leur travail ?</t>
  </si>
  <si>
    <t>Le recours aux heures supplémentaires est-il anticipé ? (si sans objet, cocher "oui, tout à fait")</t>
  </si>
  <si>
    <t>Existe-t-il des critères, écrits et/ou connus de tous, pour l’accès à la formation, l’attribution des primes, la répartition des périodes de congés, des tâches «ingrates»… ?</t>
  </si>
  <si>
    <t>Les salariés de votre entreprise forment-ils une équipe soudée (confiance, entraide, convivialité) ?</t>
  </si>
  <si>
    <t>Règne-t-il un climat de respect et de courtoisie à l’intérieur de l’entreprise (politesse, absence de propos ou d’attitudes blessants…) ?</t>
  </si>
  <si>
    <t>La répartition des tâches entre chacun est-elle clairement établie ?</t>
  </si>
  <si>
    <t>Les salariés sont-ils consultés sur l’aménagement des locaux, l’acquisition de nouveaux matériels, le choix des outils ou produits, les modifications des jours ou horaires d’ouverture… ?</t>
  </si>
  <si>
    <t>Les salariés peuvent-ils joindre facilement un responsable lorsqu’ils sont confrontés à un problème qu’ils ne peuvent pas résoudre eux-mêmes ?</t>
  </si>
  <si>
    <t>L’ensemble des salariés sont-ils régulièrement informés sur la marche de l’entreprise (carnet de commande, projet de développement, perte de client…) ?</t>
  </si>
  <si>
    <t>Les salariés (ou leurs représentants) ont-ils bien été associés aux réponses à ces questions ?</t>
  </si>
  <si>
    <t>Sens du travail</t>
  </si>
  <si>
    <t>Les salariés ont-ils le sentiment de pouvoir faire un travail de qualité (fierté du travail bien fait) ?</t>
  </si>
  <si>
    <t>Les salariés ont-ils le sentiment que leur travail compte pour le résultat final ?</t>
  </si>
  <si>
    <t>Les salariés ont-ils un retour régulier sur leur travail (résultats, satisfaction des clients,…) ?</t>
  </si>
  <si>
    <t>Les salariés ont-ils la possibilité d’échanger sur la façon de faire le travail (entre eux et avec l’encadrement) ?</t>
  </si>
  <si>
    <t>Insécurité de la situation de travail</t>
  </si>
  <si>
    <t>Les salariés sont-ils confrontés à des incertitudes (planning de travail instable, retard dans le versement des salaires, précarité des contrats, risque de perte d’emploi…) ?</t>
  </si>
  <si>
    <t>L’entreprise a t-elle des difficultés dans les relations avec les donneurs d’ordre (non respect des engagements contractuels, modification des délais, évolution des exigences) ?</t>
  </si>
  <si>
    <t>Contexte de prévention dans l'entreprise</t>
  </si>
  <si>
    <t xml:space="preserve">Le document unique d’évaluation des risques professionnels est-il à jour (moins d’un an) ? </t>
  </si>
  <si>
    <t xml:space="preserve">Des actions ont-elles été menées pour prévenir chacun des risques identifiés dans le document unique ? </t>
  </si>
  <si>
    <t>Les accidents du travail, même sans gravité, sont-ils analysés ? (si pas d'accident, cocher "oui")</t>
  </si>
  <si>
    <t>Les salariés sont-ils exposés à au moins une de ces nuisances : bruit, poussières, produits chimiques dangereux, températures très chaudes ou très froides, postures pénibles, gestes répétitifs, vibrations, port de charges lourdes…?</t>
  </si>
  <si>
    <t>Y a t-il des postes de travail isolés (salarié seul ne pouvant être ni vu ni entendu directement par d’autres) ?</t>
  </si>
  <si>
    <t>Mesures de prévention existantes (techniques, humaines, organisationelles)</t>
  </si>
  <si>
    <t>Budget</t>
  </si>
  <si>
    <t>Maîtrise du risque</t>
  </si>
  <si>
    <t>Cotation finale</t>
  </si>
  <si>
    <t>Risque brut</t>
  </si>
  <si>
    <t>Risque résiduel</t>
  </si>
  <si>
    <t>Maîtrise</t>
  </si>
  <si>
    <t>Maîtrisée</t>
  </si>
  <si>
    <t>Peu maîtrisée</t>
  </si>
  <si>
    <t>Non maîtrisée</t>
  </si>
  <si>
    <t>Assez maîtrisée</t>
  </si>
  <si>
    <t>Risque chute de plain pied</t>
  </si>
  <si>
    <t>Risque chute de hauteur</t>
  </si>
  <si>
    <t>risque liée à la manutention manuelle</t>
  </si>
  <si>
    <t>risque liée à la manutention mécanique</t>
  </si>
  <si>
    <t>Risques liés à la circulation et aux déplacements</t>
  </si>
  <si>
    <t>Risques liés aux éffondrements et chutes objets</t>
  </si>
  <si>
    <t>risque lié aux outils et machines</t>
  </si>
  <si>
    <t>Risque lié au bruit</t>
  </si>
  <si>
    <t>Risques Psychosociaux</t>
  </si>
  <si>
    <t>Occasionnel</t>
  </si>
  <si>
    <t>Très fréquent</t>
  </si>
  <si>
    <t>Faible</t>
  </si>
  <si>
    <t>Moyenne</t>
  </si>
  <si>
    <t>Grave</t>
  </si>
  <si>
    <t>Très grave</t>
  </si>
  <si>
    <t>Fréquent</t>
  </si>
  <si>
    <t>Cliquer sur la cellule pour faire apparaitre la flèche</t>
  </si>
  <si>
    <t>Risque de chute de plain-pied</t>
  </si>
  <si>
    <t>Risque de chute de hauteur</t>
  </si>
  <si>
    <t>Risque lié à la manutention manuelle</t>
  </si>
  <si>
    <t>Risque lié aux postures</t>
  </si>
  <si>
    <t>Risque lié à la manutention mécanique</t>
  </si>
  <si>
    <t>Risque lié aux circulations et aux déplacements</t>
  </si>
  <si>
    <t>Risque lié aux effondrements et aux chutes d'objets</t>
  </si>
  <si>
    <t>Risque lié aux machines et aux outils</t>
  </si>
  <si>
    <t>Risque lié aux produits, aux émissions et aux déchets</t>
  </si>
  <si>
    <t>Risque d'incendie, d'explosion</t>
  </si>
  <si>
    <t>Risque lié à l'électricité</t>
  </si>
  <si>
    <t>Risque lié à l'éclairage</t>
  </si>
  <si>
    <t>Risque lié à l'utilisation d'écran</t>
  </si>
  <si>
    <t>Risque lié aux ambiances climatiques</t>
  </si>
  <si>
    <t>Risque lié au manque d'hygiène</t>
  </si>
  <si>
    <t>Risque lié à l'intervention d'une entreprise extérieure</t>
  </si>
  <si>
    <t>Risque lié au manque de formation</t>
  </si>
  <si>
    <t>Risque lié aux horaires atypiques</t>
  </si>
  <si>
    <t>Risque lié au travail isolé</t>
  </si>
  <si>
    <t>Risque spécifique</t>
  </si>
  <si>
    <t>Question
(la réponse est à saisir dans la colonne E)</t>
  </si>
  <si>
    <t>Colonne1</t>
  </si>
  <si>
    <t>Colonne2</t>
  </si>
  <si>
    <t>Colonne3</t>
  </si>
  <si>
    <t>Colonne4</t>
  </si>
  <si>
    <t>Colonne5</t>
  </si>
  <si>
    <t>Colonne6</t>
  </si>
  <si>
    <t>Colonne7</t>
  </si>
  <si>
    <t>Colonne8</t>
  </si>
  <si>
    <t>Colonne9</t>
  </si>
  <si>
    <t>Colonne11</t>
  </si>
  <si>
    <t>Colonne12</t>
  </si>
  <si>
    <t>Colonne13</t>
  </si>
  <si>
    <t>Colonne14</t>
  </si>
  <si>
    <t>Colonne10</t>
  </si>
  <si>
    <t>Colonne15</t>
  </si>
  <si>
    <t>Colonne16</t>
  </si>
  <si>
    <t>Facteur RPS</t>
  </si>
  <si>
    <t>Explications</t>
  </si>
  <si>
    <t>Intensité et complexité du travail</t>
  </si>
  <si>
    <t>Le rythme de travail peut être imposé par des contraintes internes à l'entreprise (cadence d’une machine, normes de production, dépendance vis- à-vis du travail de collègues en amont ou en aval…) ou externes (demande des clients ou des usagers nécessitant une réponse immédiate…). Ces contraintes de rythmes, lorsqu’elles sont élevées, exigent des salariés une réactivité et une disponibilité quasi-permanente qui sont sources de stress.</t>
  </si>
  <si>
    <t>Les objectifs de travail fixés par l'entreprise guident les salariés dans la réalisation de leurs tâches. Ils peuvent être quantitatifs (par exemple, le nombre de ventes à réaliser dans le mois) ou qualitatifs (par exemple, donner des réponses satisfaisantes aux demandes des clients ou usagers). Lorsque ces objectifs sont imprécis, flous, voire inexistants, les salariés manquent de repères sur ce qu’on attend réellement de leur travail. Dès lors, des décalages peuvent se créer entre les objectifs que les salariés peuvent eux-mêmes se fixer et les objectifs de l'entreprise.</t>
  </si>
  <si>
    <t>Les objectifs de travail peuvent être clairement définis sans toutefois s’avérer réalistes au regard des exigences du travail et des ressources mises à disposition des salariés (moyens humains, techniques, responsabilités effectives…). Lorsque les objectifs ne sont pas en adéquation avec les moyens, les risques sont plus élevés de voir les salariés en difficulté (fatigue, saturation, débordement, baisse de performance) et insatisfaits.</t>
  </si>
  <si>
    <t>Les contradictions peuvent provenir de consignes différentes données par les uns et les autres (encadrement/fonctionnel, direction de l'entreprise / clientèle…). Elles peuvent également être dues à des instructions, ordres, demandes antagonistes : par exemple, faire de la qualité rapidement, satisfaire les attentes personnalisées des clients ou des usagers dans un temps préétabli… La nécessité d’arbitrer entre ces contradictions complique le travail et constitue une charge mentale supplémentaire pour les salariés.</t>
  </si>
  <si>
    <t>La polyvalence est une forme d’organisation du travail qui consiste à affecter plusieurs activités différentes à un salarié. Elle peut devenir problématique lorsqu’elle est subie, c’est-à-dire quand les remplacements se font au « pied levé », dans l’urgence et sans préparation. Elle est d’autant plus pénalisante quand les salariés ne sont pas formés pour exercer ces différentes activités. Au-delà des risques d’erreur ou d’accident, la polyvalence subie peut être considérée comme dévalorisante par les salariés et constituer une perte de sens du métier.</t>
  </si>
  <si>
    <t>Les interruptions inopinées obligent les salariés à mettre entre parenthèses leur tâche principale pour en traiter d’autre(s). Elles « morcèlent » le travail, perturbent son bon déroulement et sont source de charge mentale. Elles peuvent générer des erreurs mais aussi être mal vécues dans la mesure où les salariés ont l’impression de faire un travail de mauvaise qualité et de ne jamais pouvoir terminer ce qu’ils ont entrepris</t>
  </si>
  <si>
    <t xml:space="preserve">Maintenir un niveau élevé d’attention ou rester vigilant pendant de longues périodes est particulièrement difficile pour l’organisme. Selon les tâches, par exemple de surveillance ou de contrôle, cela peut occasionner chez les salariés de la fatigue, des baisses d’attention, mais aussi la crainte de commettre des erreurs ou des oublis dans leur travail. </t>
  </si>
  <si>
    <t>Horaires de travail difficiles</t>
  </si>
  <si>
    <t xml:space="preserve">Au-delà d’une certaine limite, la durée hebdomadaire du travail s’avère dommageable pour la santé, quelle que soit la satisfaction qu’éprouve le salarié dans son travail. D’après les connaissances scientifiques actuelles, il serait raisonnable de ne pas dépasser 45 heures de travail par semaine. </t>
  </si>
  <si>
    <t xml:space="preserve">Certains types d’horaires de travail ont des répercussions sur la santé physique et mentale des salariés. C’est par exemple les cas du travail de nuit ou du travail en horaires alternants (3 x 8, 2 x 12…), des horaires décalés (particulièrement le soir et le week-end), des horaires fractionnés (11 h-15 h puis 18 h-21 h, par exemple) ou du travail sur appel (absence d’horaire pré-établi). </t>
  </si>
  <si>
    <t>La disponibilité demandée aux salariés peut s’étendre au-delà de leurs horaires de travail (week-end, congés…). Elle limite les possibilités de récupération physique et mentale. De plus, elle empiète sur la vie personnelle des salariés.</t>
  </si>
  <si>
    <t xml:space="preserve">L’incertitude envers les horaires de travail à effectuer, le caractère inopiné des changements dans les plannings horaires… ne facilitent pas l’organisation de la vie personnelle. Ils rendent difficile toute prévision des activités extraprofessionnelles et obligent à des adaptations souvent coûteuses pour les salariés, par exemple s’ils ont à charge de jeunes enfants. </t>
  </si>
  <si>
    <t>La conciliation peut être facilitée dans l'entreprise par la négociation d’accords, par exemple en matière d’aménagement des horaires de travail, ou par la possibilité d’arrangements informels accordés selon les besoins des salariés. Ces commodités peuvent les aider à remplir des obligations extraprofessionnelles (familiales, médicales, administratives…).</t>
  </si>
  <si>
    <t xml:space="preserve">La mauvaise qualité de service, des délais d’attente jugés trop longs… peuvent susciter le mécontentement du public et créer des tensions avec les ssalariés (altercations verbales et/ou physiques…). Ces heurts sont susceptibles d’avoir des répercussions sur le travail des salariés (interruption ponctuelle de l’activité, augmentation des erreurs, démobilisation
professionnelle, dégradation du climat de travail, des relations professionnelles…). </t>
  </si>
  <si>
    <t xml:space="preserve">Toute confrontation à la souffrance de tiers est coûteuse psychiquement pour les salariés. Certaines situations de travail peuvent en accentuer la charge émotionnelle : manque de moyens pour venir en aide aux personnes en difficulté, absence d’issue face à leurs problèmes… Cela peut profondément ébranler les salariés et réduire leur investissement
dans leur travail. </t>
  </si>
  <si>
    <t xml:space="preserve">Devoir adopter une attitude bienveillante et disponible envers les autres constitue une exigence à laquelle les salariés peuvent être contraints, par exemple dans certains métiers en contact avec le public. Plus généralement, il peut aussi leur être demandé de manifester de l’enthousiasme et de l’allant pour leur travail vis-à-vis de l’entourage professionnel. Cela peut avoir des conséquences sur la santé mentale des salariés lorsqu’ils sont amenés à « prendre sur eux » pour ne pas montrer leurs véritables émotions ou bien leurs ressentis du moment. </t>
  </si>
  <si>
    <t>Faible autonomie au travail</t>
  </si>
  <si>
    <t xml:space="preserve">Les marges de manœuvre dans le travail relèvent des possibilités d’action dont les salariés disposent pour choisir la manière d’organiser et de réaliser leur travail ainsi que les procédés employés (choix des gestes, des techniques, des outils…). Plus ces marges sont grandes, plus l’autonomie des salariés dans leur travail peut être importante. Sans ou avec peu d’autonomie, les salariés sont contraints dans l’exécution de leur travail, sans possibilité d’en influencer le déroulement et de prendre des initiatives. Les salariés peuvent dès lors se désinvestir d’un travail dénué d’intérêt. </t>
  </si>
  <si>
    <t xml:space="preserve">La possibilité de choisir les moments de pause donne également une indication du niveau d’autonomie dont les salariés bénéficient dans le travail. Les pauses de courte durée peuvent être l’occasion de récupération ou de partage de moments de convivialité, qui restaurent la capacité de travail et favorisent la qualité des relations sociales dans l'entreprise. Les pauses favorisent également les échanges informels sur le travail. </t>
  </si>
  <si>
    <t>Il s’agit ici de déterminer si les tâches et missions confiées aux salariés leur permettent, d’une part, de mettre pleinement en œuvre leurs compétences et, d’autre part, leur donnent l’occasion d’en développer d’autres. Ne pas avoir la possibilité d’utiliser, dans le travail, ses connaissances et ses savoir-faire, ou encore ne pas avoir de perspective d’accroître son potentiel (par des formations, par exemple) place les salariés dans une situation de dévalorisation progressive de leur qualification professionnelle. Elle peut engendrer une dépréciation de soi et de ses capacités, et conduire à un désengagement dans le travail.</t>
  </si>
  <si>
    <t>Rapport sociaux et travail dégradés</t>
  </si>
  <si>
    <t>La qualité des relations avec les collègues et l’intégration dans un collectif de travail influent sur le bien-être et la santé au travail. Les possibilités d’entraide et de coopération facilitent l’accomplissement des tâches. Elles sont en particulier une ressource pour les salariés lorsqu’ils se trouvent face à des situations imprévues, complexes ou difficiles à gérer. Selon les contextes, le collectif de travail peut jouer un rôle d’intégration sociale, en favorisant les solidarités et les moments de convivialité. À l’inverse, il peut être le cadre de tensions, de rivalités ou de concurrence, devenant dès lors un facteur de risque pour la santé mentale des salariés.</t>
  </si>
  <si>
    <t>Au-delà de la qualité des relations entretenues avec la hiérarchie, il est question ici de la disponibilité, des capacités d’écoute et d’action dont fait preuve l’encadrement face aux sollicitations des salariés (par exemple, discuter d’un problème technique, régler des difficultés imprévues, arbitrer des intérêts divergents, modérer des conflits…). L’absence
de soutien d’un supérieur peut créer un sentiment d’isolement, de frustration, de lassitude ou d’injustice chez les salariés.</t>
  </si>
  <si>
    <t>La violence interne est relative à l’ensemble des attitudes, comportements, actes hostiles qui se manifestent sur le lieu de travail entre les salariés de l'entreprise, quels que soient leurs niveaux hiérarchiques. Il peut s’agir d’atteintes dégradantes, de comportements méprisants, discriminatoires, voire de harcèlement moral ou sexuel. Cette violence, quelle qu’en soit sa forme, est symptomatique d’une dégradation des relations sociales dans l'entreprise. Elle peut porter atteinte à la santé physique et mentale des salariés</t>
  </si>
  <si>
    <t xml:space="preserve">La reconnaissance de la valeur du travail réalisé, des compétences ou encore des performances est essentielle à la construction d’une identité professionnelle
positive. Cette reconnaissance peut se manifester au travers de la rémunération, du statut, des perspectives de carrière proposées par la l'entreprise. Elle peut être d’ordre plus pratique (attribution de moyens pour réaliser son travail dans de bonnes conditions...) ou symbolique (éloges, distinction…). Le manque de reconnaissance du travail par l'entreprise peut entraîner une perte d’estime de soi et conduire à un désinvestissement du salarié dans son activité professionnelle. Il a également des effets sur sa santé mentale et physique. </t>
  </si>
  <si>
    <t>Conflits de valeurs</t>
  </si>
  <si>
    <t>Pouvoir tirer de la fierté du travail qu’on réalise, du soin qu’on peut y apporter… contribue à une image valorisante de son activité professionnelle et de sa contribution personnelle. A contrario, être contraint de faire un travail bâclé ou de qualité médiocre, faute de moyens ou de délais suffisants, a des effets sur la santé mentale des salariés et sur le climat de travail. Il en est de même lorsque l’on est amené à faire un travail qui est en désaccord avec ses valeurs professionnelles.</t>
  </si>
  <si>
    <t xml:space="preserve">L’utilité du travail fait référence à la contribution significative du salarié à la mission qui lui est confiée par l'entreprise. Généralement, les salariés jugent leur travail utile lorsqu’il sert concrètement les résultats de l'entreprise ou bénéficie à d’autres acteurs (clients, usagers, patients…). La reconnaissance de cette contribution est un élément important du jugement d’utilité porté par les salariés sur leur propre travail. </t>
  </si>
  <si>
    <t>Insécurité de l'emploi et du travail</t>
  </si>
  <si>
    <t>Ces incertitudes peuvent provoquer la peur de perdre son poste de travail, la crainte de voir baisser son revenu et de ne pas bénéficier d’un déroulement « favorable » de sa carrière (absence de promotion, temps partiel subi…).</t>
  </si>
  <si>
    <t>De manière générale, les situations de changement (stratégique, organisationnel, technologique…) sont génératrices de risques de surcharge (temps d’apprentissage et d’assimilation des changements), de remise en cause des compétences et d’atteinte au sens donné au travail.</t>
  </si>
  <si>
    <t>RPS DU</t>
  </si>
  <si>
    <t>Jamais / 
Non</t>
  </si>
  <si>
    <t>Parfois / 
Plutôt non</t>
  </si>
  <si>
    <t>Souvent / 
Plutôt oui</t>
  </si>
  <si>
    <t>Toujours / 
Oui</t>
  </si>
  <si>
    <t>Personne en charge de la réalisation</t>
  </si>
  <si>
    <t>Délais de réalisation</t>
  </si>
  <si>
    <t>Actions de prévention</t>
  </si>
  <si>
    <t>Mesures de prévention existantes</t>
  </si>
  <si>
    <t>Exemples de situation de travail à risque</t>
  </si>
  <si>
    <t>Niveau de risque</t>
  </si>
  <si>
    <t>INSECTISATION</t>
  </si>
  <si>
    <t>DERATISATION</t>
  </si>
  <si>
    <t>SILOS</t>
  </si>
  <si>
    <t>CHAUFFAGE</t>
  </si>
  <si>
    <t>VENTILATION CLIMATISATION</t>
  </si>
  <si>
    <t>ELECTRICITE</t>
  </si>
  <si>
    <t>INCENDIE</t>
  </si>
  <si>
    <t>PERIODICITE</t>
  </si>
  <si>
    <t xml:space="preserve">COORDONNEES </t>
  </si>
  <si>
    <t>ORGANISMES</t>
  </si>
  <si>
    <t>Organismes de contrôle</t>
  </si>
  <si>
    <t>SERVICE DE SANTE AU TRAVAIL</t>
  </si>
  <si>
    <t>INSPECTION DU TRAVAIL</t>
  </si>
  <si>
    <t>COORDONNEES</t>
  </si>
  <si>
    <t>Organismes de prévention</t>
  </si>
  <si>
    <t>de contrôle, de prévention et de formation</t>
  </si>
  <si>
    <t>LISTE DES ORGANISMES</t>
  </si>
  <si>
    <t>Maladies professionnelles déclarées</t>
  </si>
  <si>
    <t>AT sans arrêt</t>
  </si>
  <si>
    <t>AT avec arrêt</t>
  </si>
  <si>
    <t>ANNEE</t>
  </si>
  <si>
    <t>Statistiques Accidents du Travail et Maladies Professionnelles reconnues</t>
  </si>
  <si>
    <t>cf. : Art. R4224-14 à 4224-16 du Code du Travail</t>
  </si>
  <si>
    <t>Personnel secouriste (liste)</t>
  </si>
  <si>
    <t>Dérogations Apprenti</t>
  </si>
  <si>
    <t>Conventions Collectives</t>
  </si>
  <si>
    <t>Règlement Intérieur</t>
  </si>
  <si>
    <t xml:space="preserve">Registre des incidents </t>
  </si>
  <si>
    <t>Registre des Accidents du Travail</t>
  </si>
  <si>
    <t>Fiches de données de sécurité des produits utilisés</t>
  </si>
  <si>
    <t xml:space="preserve">Fiches de prévention des expositions  </t>
  </si>
  <si>
    <t xml:space="preserve">Fiches de poste (pour chaque poste de l'entreprise </t>
  </si>
  <si>
    <t>Fiche d'entreprise du Médecin du travail</t>
  </si>
  <si>
    <t>Registre de sécurité (organismes de contrôle)</t>
  </si>
  <si>
    <t>NON</t>
  </si>
  <si>
    <t>OUI</t>
  </si>
  <si>
    <t>DOCUMENTS</t>
  </si>
  <si>
    <t>Personnel d'entreprise extérieur pouvant intervenir dans l'entreprise utilisatrice :</t>
  </si>
  <si>
    <t>HORAIRES DE TRAVAIL</t>
  </si>
  <si>
    <t>AUTRE</t>
  </si>
  <si>
    <t>CDI</t>
  </si>
  <si>
    <t>CDD</t>
  </si>
  <si>
    <t>POSTE / NOM PRENOM</t>
  </si>
  <si>
    <t>L'ETABLISSEMENT</t>
  </si>
  <si>
    <t>Niveau d'intensité des facteurs RPS</t>
  </si>
  <si>
    <t>Modéré</t>
  </si>
  <si>
    <t>Élevé</t>
  </si>
  <si>
    <t>Couleur</t>
  </si>
  <si>
    <t>Effectif  total :</t>
  </si>
  <si>
    <t>Documents hygiène sécurité existants dans l'entreprise :</t>
  </si>
  <si>
    <t>Questions</t>
  </si>
  <si>
    <t>Contraintes de rythmes élevés</t>
  </si>
  <si>
    <t>Êtes-vous soumis à des contraintes de rythmes élevés?</t>
  </si>
  <si>
    <t>Niveau de précision des objectifs de travail</t>
  </si>
  <si>
    <t>Les objectifs à votre poste sont-ils clairement définis?</t>
  </si>
  <si>
    <t>Les objectifs fixés sont-ils compatibles avec les moyens et les responsabilités qui vous sont alloués pour les atteindre?</t>
  </si>
  <si>
    <t>Compatibilité des intructions de travail entre elles</t>
  </si>
  <si>
    <t>Recevez-vous des instructions, des ordres ou des demandes qui peuvent être contradictoires entre eux?</t>
  </si>
  <si>
    <t>Gestion de la polyvalence</t>
  </si>
  <si>
    <t>Êtes-vous amenés à changer de tâches, de postes ou de fonctions à l'improviste pour répondre aux contraintes du moment?</t>
  </si>
  <si>
    <t>Êtes-vous fréquellement interrompus au cours de votre travail par des tâches non prévues?</t>
  </si>
  <si>
    <t>Interruption dans le travail</t>
  </si>
  <si>
    <t>Attention et vigilance dans le travail</t>
  </si>
  <si>
    <t xml:space="preserve"> Exercez-vous des activités qui nécessitent une attention soutenue ou une vigilance permanente?</t>
  </si>
  <si>
    <t>Durée hebdomadaire du travail</t>
  </si>
  <si>
    <t>Vous arrive-t-il de travailler plus de 45 heures par semaine?</t>
  </si>
  <si>
    <t>Travail en horaires atypiques</t>
  </si>
  <si>
    <t>Êtes-vous soumis à des horaires de nuit, alternants ou décalés?</t>
  </si>
  <si>
    <t>Extension de la disponibilité en dehors des horaires de travail</t>
  </si>
  <si>
    <t>Êtes-vous contactés en dehors de vos horaires de travail pour des raisons professionnelles?</t>
  </si>
  <si>
    <t>Connaissez-vous suffisamment à l'avance vos horaires de travail ou les changements éventuels de vos planning de travail?</t>
  </si>
  <si>
    <t>Prévisibilité des horaires de travail et anticipation de leur changement</t>
  </si>
  <si>
    <t>Conciliation entre vie professionnelle et vie personnelle</t>
  </si>
  <si>
    <t>L'entreprise vous permet-elle de concilier vie professionnelle et vie personnelle?</t>
  </si>
  <si>
    <t>Tensions avec le public</t>
  </si>
  <si>
    <t>Êtes-vous confrontés à des situations de tension (avec les clients, les usagers…) dont vous vous plaignez?</t>
  </si>
  <si>
    <t>Confrontation à la souffrance d'autrui</t>
  </si>
  <si>
    <t>Dans le cadre de votre activité professionnelle, êtes-vous amenés à devoir traiter la situation de personnes en souffrance (physique, psychologique ou sociale) ?</t>
  </si>
  <si>
    <t>Maîtrise des émotions</t>
  </si>
  <si>
    <t>Dans votre travail, devez-vous "faire bonne figure" en toute circonstance?</t>
  </si>
  <si>
    <t>Autonomie dans la tâche</t>
  </si>
  <si>
    <t>Avez-vous des marges de manœuvre dans la manière de réaliser votre travail dès lors que vos objectifs sont atteints?</t>
  </si>
  <si>
    <t>Autonomie temporelle</t>
  </si>
  <si>
    <t>Pouvez-vous interrompre momentanément votre travail quand vous en ressentez le besoin?</t>
  </si>
  <si>
    <t>Utilisation et développement des compétences</t>
  </si>
  <si>
    <t>Pouvez-vous utiliser vos compétences professionnelles et en développer de nouvelles?</t>
  </si>
  <si>
    <t>Soutien de la part des collègues</t>
  </si>
  <si>
    <t>Les relations entre collègues sont-elles bonnes? (confiance, entraide, convivialité au sein de votre équipe) ?</t>
  </si>
  <si>
    <t>Soutien de la part des supérieurs hiérarchiques</t>
  </si>
  <si>
    <t>Recevez-vous un soutien de la part de l'encadrement?</t>
  </si>
  <si>
    <t>Violence interne au travail</t>
  </si>
  <si>
    <t>Règne-t-il un climat de courtoisie et de respect mutuel entre les salariés de l'entreprise (absence de propos ou d'attitudes blessantes, discriminatoires…) ?</t>
  </si>
  <si>
    <t>Reconnaissance dans le travail</t>
  </si>
  <si>
    <t>Recevez-vous des marques de reconnaissance de votre travail de la part de l'entreprise  ?</t>
  </si>
  <si>
    <t>Qualité empêchée</t>
  </si>
  <si>
    <t>Considérez-vous que vous faites un travail de qualité ?</t>
  </si>
  <si>
    <t>Travail inutile</t>
  </si>
  <si>
    <t>Estimez-vous en général que votre travail est reconnu comme utile?</t>
  </si>
  <si>
    <t>Insécurité socio-économique (emploi, salaire, carrière,…)</t>
  </si>
  <si>
    <t>Êtes-vous confrontés à des incertitudes quant au maintien de votre activité dans les prochaines mois ?</t>
  </si>
  <si>
    <t>Conduite du changement dans l'entreprise</t>
  </si>
  <si>
    <t>Les changements sont-ils suffisamment anticipés, accompagnés et vous sont-ils clairement expliqués ?</t>
  </si>
  <si>
    <t>Très élevé</t>
  </si>
  <si>
    <t>Adéquation des objectifs avec les moyens et les responsabilités</t>
  </si>
  <si>
    <t>Entreprise utilisatrice</t>
  </si>
  <si>
    <t>Date de recyclage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</si>
</sst>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VRAI&quot;;&quot;VRAI&quot;;&quot;FAUX&quot;"/>
  </numFmts>
  <fonts count="27" x14ac:knownFonts="1">
    <font>
      <sz val="10"/>
      <name val="Arial"/>
      <family val="2"/>
    </font>
    <font>
      <sz val="10"/>
      <color indexed="9"/>
      <name val="Arial"/>
      <family val="2"/>
    </font>
    <font>
      <b/>
      <sz val="12"/>
      <name val="Arial"/>
      <family val="2"/>
    </font>
    <font>
      <b/>
      <sz val="10"/>
      <name val="Arial"/>
      <family val="2"/>
    </font>
    <font>
      <b/>
      <sz val="12"/>
      <color theme="0"/>
      <name val="Arial"/>
      <family val="2"/>
    </font>
    <font>
      <b/>
      <sz val="8"/>
      <color theme="0"/>
      <name val="Arial"/>
      <family val="2"/>
    </font>
    <font>
      <sz val="10"/>
      <name val="Lato Heavy"/>
      <family val="2"/>
    </font>
    <font>
      <sz val="11"/>
      <color theme="1"/>
      <name val="Calibri"/>
      <family val="2"/>
      <scheme val="minor"/>
    </font>
    <font>
      <sz val="10"/>
      <color theme="1"/>
      <name val="Arial"/>
      <family val="2"/>
    </font>
    <font>
      <b/>
      <sz val="10"/>
      <color theme="0"/>
      <name val="Arial"/>
      <family val="2"/>
    </font>
    <font>
      <b/>
      <sz val="20"/>
      <name val="Arial"/>
      <family val="2"/>
    </font>
    <font>
      <b/>
      <sz val="24"/>
      <color rgb="FF2091D0"/>
      <name val="Arial"/>
      <family val="2"/>
    </font>
    <font>
      <b/>
      <sz val="12"/>
      <color rgb="FF2091D0"/>
      <name val="Arial"/>
      <family val="2"/>
    </font>
    <font>
      <sz val="10"/>
      <color rgb="FF2091D0"/>
      <name val="Arial"/>
      <family val="2"/>
    </font>
    <font>
      <sz val="10"/>
      <color indexed="8"/>
      <name val="Arial"/>
      <family val="2"/>
    </font>
    <font>
      <b/>
      <sz val="20"/>
      <color theme="0"/>
      <name val="Arial"/>
      <family val="2"/>
    </font>
    <font>
      <b/>
      <sz val="16"/>
      <color theme="0"/>
      <name val="Arial"/>
      <family val="2"/>
    </font>
    <font>
      <b/>
      <sz val="14"/>
      <color theme="0"/>
      <name val="Arial"/>
      <family val="2"/>
    </font>
    <font>
      <sz val="11"/>
      <color theme="1"/>
      <name val="Arial"/>
      <family val="2"/>
    </font>
    <font>
      <b/>
      <sz val="12"/>
      <color theme="1"/>
      <name val="Arial"/>
      <family val="2"/>
    </font>
    <font>
      <b/>
      <sz val="16"/>
      <color theme="1"/>
      <name val="Arial"/>
      <family val="2"/>
    </font>
    <font>
      <sz val="11"/>
      <color rgb="FF2091D0"/>
      <name val="Arial"/>
      <family val="2"/>
    </font>
    <font>
      <b/>
      <u/>
      <sz val="12"/>
      <color rgb="FF2091D0"/>
      <name val="Arial"/>
      <family val="2"/>
    </font>
    <font>
      <b/>
      <sz val="9"/>
      <color rgb="FF2091D0"/>
      <name val="Arial"/>
      <family val="2"/>
    </font>
    <font>
      <b/>
      <sz val="14"/>
      <color rgb="FF2091D0"/>
      <name val="Arial"/>
      <family val="2"/>
    </font>
    <font>
      <sz val="12"/>
      <color rgb="FF2091D0"/>
      <name val="Arial"/>
      <family val="2"/>
    </font>
    <font>
      <b/>
      <sz val="16"/>
      <color rgb="FF2091D0"/>
      <name val="Arial"/>
      <family val="2"/>
    </font>
  </fonts>
  <fills count="32">
    <fill>
      <patternFill patternType="none"/>
    </fill>
    <fill>
      <patternFill patternType="gray125"/>
    </fill>
    <fill>
      <patternFill patternType="solid">
        <fgColor indexed="8"/>
        <bgColor indexed="58"/>
      </patternFill>
    </fill>
    <fill>
      <patternFill patternType="solid">
        <fgColor theme="0"/>
        <bgColor indexed="31"/>
      </patternFill>
    </fill>
    <fill>
      <patternFill patternType="solid">
        <fgColor theme="2"/>
        <bgColor indexed="64"/>
      </patternFill>
    </fill>
    <fill>
      <patternFill patternType="solid">
        <fgColor theme="0"/>
        <bgColor indexed="26"/>
      </patternFill>
    </fill>
    <fill>
      <patternFill patternType="solid">
        <fgColor theme="2" tint="-9.9978637043366805E-2"/>
        <bgColor indexed="31"/>
      </patternFill>
    </fill>
    <fill>
      <patternFill patternType="solid">
        <fgColor theme="0"/>
        <bgColor indexed="29"/>
      </patternFill>
    </fill>
    <fill>
      <patternFill patternType="solid">
        <fgColor theme="2" tint="-9.9978637043366805E-2"/>
        <bgColor indexed="64"/>
      </patternFill>
    </fill>
    <fill>
      <patternFill patternType="solid">
        <fgColor theme="2" tint="-9.9978637043366805E-2"/>
        <bgColor indexed="29"/>
      </patternFill>
    </fill>
    <fill>
      <patternFill patternType="solid">
        <fgColor theme="2" tint="-9.9978637043366805E-2"/>
        <bgColor indexed="26"/>
      </patternFill>
    </fill>
    <fill>
      <patternFill patternType="solid">
        <fgColor rgb="FF2091D0"/>
        <bgColor indexed="22"/>
      </patternFill>
    </fill>
    <fill>
      <patternFill patternType="solid">
        <fgColor rgb="FF2091D0"/>
        <bgColor indexed="64"/>
      </patternFill>
    </fill>
    <fill>
      <patternFill patternType="solid">
        <fgColor rgb="FF2091D0"/>
        <bgColor indexed="26"/>
      </patternFill>
    </fill>
    <fill>
      <patternFill patternType="solid">
        <fgColor rgb="FFC9E7F7"/>
        <bgColor indexed="31"/>
      </patternFill>
    </fill>
    <fill>
      <patternFill patternType="solid">
        <fgColor rgb="FFC9E7F7"/>
        <bgColor indexed="26"/>
      </patternFill>
    </fill>
    <fill>
      <patternFill patternType="solid">
        <fgColor rgb="FFABD9F3"/>
        <bgColor indexed="26"/>
      </patternFill>
    </fill>
    <fill>
      <patternFill patternType="solid">
        <fgColor rgb="FFABD9F3"/>
        <bgColor indexed="27"/>
      </patternFill>
    </fill>
    <fill>
      <patternFill patternType="solid">
        <fgColor rgb="FFC9E7F7"/>
        <bgColor indexed="27"/>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4" tint="0.79998168889431442"/>
        <bgColor indexed="31"/>
      </patternFill>
    </fill>
    <fill>
      <patternFill patternType="solid">
        <fgColor theme="4" tint="0.79998168889431442"/>
        <bgColor indexed="29"/>
      </patternFill>
    </fill>
    <fill>
      <patternFill patternType="solid">
        <fgColor theme="4" tint="0.79998168889431442"/>
        <bgColor indexed="26"/>
      </patternFill>
    </fill>
    <fill>
      <patternFill patternType="solid">
        <fgColor rgb="FFF38039"/>
        <bgColor indexed="26"/>
      </patternFill>
    </fill>
    <fill>
      <patternFill patternType="solid">
        <fgColor rgb="FFF38039"/>
        <bgColor indexed="22"/>
      </patternFill>
    </fill>
    <fill>
      <patternFill patternType="solid">
        <fgColor rgb="FFEF599A"/>
        <bgColor indexed="64"/>
      </patternFill>
    </fill>
    <fill>
      <patternFill patternType="solid">
        <fgColor rgb="FFFCD8FA"/>
        <bgColor indexed="64"/>
      </patternFill>
    </fill>
    <fill>
      <patternFill patternType="solid">
        <fgColor rgb="FFFFCCFF"/>
        <bgColor indexed="64"/>
      </patternFill>
    </fill>
    <fill>
      <patternFill patternType="solid">
        <fgColor rgb="FFF480F4"/>
        <bgColor indexed="64"/>
      </patternFill>
    </fill>
  </fills>
  <borders count="111">
    <border>
      <left/>
      <right/>
      <top/>
      <bottom/>
      <diagonal/>
    </border>
    <border>
      <left style="medium">
        <color indexed="8"/>
      </left>
      <right style="medium">
        <color indexed="8"/>
      </right>
      <top style="medium">
        <color indexed="8"/>
      </top>
      <bottom style="medium">
        <color indexed="8"/>
      </bottom>
      <diagonal/>
    </border>
    <border>
      <left/>
      <right style="thin">
        <color indexed="8"/>
      </right>
      <top style="medium">
        <color indexed="8"/>
      </top>
      <bottom/>
      <diagonal/>
    </border>
    <border>
      <left/>
      <right style="thin">
        <color indexed="8"/>
      </right>
      <top/>
      <bottom/>
      <diagonal/>
    </border>
    <border>
      <left/>
      <right style="medium">
        <color indexed="8"/>
      </right>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medium">
        <color indexed="8"/>
      </left>
      <right/>
      <top style="medium">
        <color indexed="8"/>
      </top>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diagonal/>
    </border>
    <border>
      <left style="thin">
        <color indexed="8"/>
      </left>
      <right style="thin">
        <color indexed="8"/>
      </right>
      <top/>
      <bottom style="medium">
        <color indexed="8"/>
      </bottom>
      <diagonal/>
    </border>
    <border>
      <left style="medium">
        <color indexed="8"/>
      </left>
      <right/>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style="medium">
        <color indexed="64"/>
      </left>
      <right/>
      <top style="medium">
        <color indexed="64"/>
      </top>
      <bottom/>
      <diagonal/>
    </border>
    <border>
      <left/>
      <right style="medium">
        <color indexed="8"/>
      </right>
      <top style="medium">
        <color indexed="64"/>
      </top>
      <bottom/>
      <diagonal/>
    </border>
    <border>
      <left style="medium">
        <color indexed="8"/>
      </left>
      <right/>
      <top style="medium">
        <color indexed="64"/>
      </top>
      <bottom style="medium">
        <color indexed="8"/>
      </bottom>
      <diagonal/>
    </border>
    <border>
      <left style="medium">
        <color indexed="8"/>
      </left>
      <right style="medium">
        <color indexed="8"/>
      </right>
      <top style="medium">
        <color indexed="64"/>
      </top>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bottom style="medium">
        <color indexed="64"/>
      </bottom>
      <diagonal/>
    </border>
    <border>
      <left/>
      <right style="medium">
        <color indexed="8"/>
      </right>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8"/>
      </right>
      <top/>
      <bottom style="medium">
        <color indexed="64"/>
      </bottom>
      <diagonal/>
    </border>
    <border>
      <left style="medium">
        <color indexed="8"/>
      </left>
      <right/>
      <top style="medium">
        <color indexed="8"/>
      </top>
      <bottom style="medium">
        <color indexed="64"/>
      </bottom>
      <diagonal/>
    </border>
    <border>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thin">
        <color indexed="8"/>
      </left>
      <right/>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8"/>
      </left>
      <right style="thin">
        <color indexed="8"/>
      </right>
      <top style="thin">
        <color indexed="8"/>
      </top>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n">
        <color auto="1"/>
      </top>
      <bottom style="thick">
        <color auto="1"/>
      </bottom>
      <diagonal/>
    </border>
    <border>
      <left style="thin">
        <color auto="1"/>
      </left>
      <right/>
      <top style="thin">
        <color auto="1"/>
      </top>
      <bottom style="thick">
        <color auto="1"/>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auto="1"/>
      </right>
      <top style="thick">
        <color auto="1"/>
      </top>
      <bottom/>
      <diagonal/>
    </border>
    <border>
      <left style="thin">
        <color auto="1"/>
      </left>
      <right/>
      <top style="thick">
        <color auto="1"/>
      </top>
      <bottom/>
      <diagonal/>
    </border>
    <border>
      <left/>
      <right style="thick">
        <color auto="1"/>
      </right>
      <top style="thick">
        <color auto="1"/>
      </top>
      <bottom/>
      <diagonal/>
    </border>
    <border>
      <left style="thin">
        <color indexed="64"/>
      </left>
      <right/>
      <top/>
      <bottom style="thin">
        <color indexed="64"/>
      </bottom>
      <diagonal/>
    </border>
    <border>
      <left style="thin">
        <color auto="1"/>
      </left>
      <right style="thick">
        <color auto="1"/>
      </right>
      <top/>
      <bottom style="thin">
        <color auto="1"/>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ck">
        <color auto="1"/>
      </right>
      <top style="thin">
        <color auto="1"/>
      </top>
      <bottom/>
      <diagonal/>
    </border>
    <border>
      <left/>
      <right style="thin">
        <color indexed="8"/>
      </right>
      <top style="medium">
        <color indexed="64"/>
      </top>
      <bottom style="medium">
        <color indexed="64"/>
      </bottom>
      <diagonal/>
    </border>
    <border>
      <left/>
      <right style="thin">
        <color indexed="8"/>
      </right>
      <top style="medium">
        <color indexed="8"/>
      </top>
      <bottom style="medium">
        <color indexed="8"/>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2" borderId="0" applyNumberFormat="0" applyBorder="0" applyAlignment="0" applyProtection="0"/>
    <xf numFmtId="0" fontId="7" fillId="0" borderId="0"/>
  </cellStyleXfs>
  <cellXfs count="374">
    <xf numFmtId="0" fontId="0" fillId="0" borderId="0" xfId="0"/>
    <xf numFmtId="0" fontId="0" fillId="0" borderId="7" xfId="0" applyFont="1" applyBorder="1" applyAlignment="1" applyProtection="1">
      <alignment horizontal="left" vertical="center" wrapText="1"/>
      <protection locked="0"/>
    </xf>
    <xf numFmtId="0" fontId="0" fillId="0" borderId="7" xfId="0" applyFont="1" applyBorder="1" applyAlignment="1" applyProtection="1">
      <alignment horizontal="center" vertical="center" wrapText="1"/>
      <protection locked="0"/>
    </xf>
    <xf numFmtId="14" fontId="0" fillId="0" borderId="7" xfId="0" applyNumberFormat="1" applyFont="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4" fontId="0" fillId="0" borderId="11" xfId="0" applyNumberFormat="1" applyFont="1" applyBorder="1" applyAlignment="1" applyProtection="1">
      <alignment horizontal="center" vertical="center" wrapText="1"/>
      <protection locked="0"/>
    </xf>
    <xf numFmtId="0" fontId="0" fillId="0" borderId="11" xfId="0" applyFont="1" applyBorder="1" applyAlignment="1" applyProtection="1">
      <alignment horizontal="center" vertical="center" wrapText="1"/>
      <protection locked="0"/>
    </xf>
    <xf numFmtId="0" fontId="0" fillId="0" borderId="7" xfId="0" applyFont="1" applyBorder="1" applyAlignment="1" applyProtection="1">
      <alignment horizontal="left" vertical="top" wrapText="1"/>
      <protection locked="0"/>
    </xf>
    <xf numFmtId="0" fontId="0" fillId="0" borderId="14" xfId="0" applyFont="1" applyBorder="1" applyAlignment="1" applyProtection="1">
      <alignment horizontal="center" vertical="center" wrapText="1"/>
      <protection locked="0"/>
    </xf>
    <xf numFmtId="0" fontId="0" fillId="0" borderId="0" xfId="0" applyFont="1" applyAlignment="1" applyProtection="1">
      <alignment horizontal="center" vertical="center" wrapText="1"/>
      <protection locked="0"/>
    </xf>
    <xf numFmtId="0" fontId="0" fillId="0" borderId="0" xfId="0" applyFont="1" applyProtection="1">
      <protection locked="0"/>
    </xf>
    <xf numFmtId="164" fontId="0" fillId="0" borderId="0" xfId="0" applyNumberFormat="1" applyFont="1" applyProtection="1">
      <protection locked="0"/>
    </xf>
    <xf numFmtId="0" fontId="0" fillId="4" borderId="32" xfId="0" applyFill="1" applyBorder="1"/>
    <xf numFmtId="0" fontId="0" fillId="3" borderId="32" xfId="0" applyFont="1" applyFill="1" applyBorder="1" applyAlignment="1" applyProtection="1">
      <alignment horizontal="left" vertical="center" wrapText="1"/>
      <protection locked="0"/>
    </xf>
    <xf numFmtId="0" fontId="0" fillId="6" borderId="32"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0" fontId="0" fillId="7" borderId="32" xfId="0" applyFont="1" applyFill="1" applyBorder="1" applyAlignment="1" applyProtection="1">
      <alignment horizontal="left" vertical="center" wrapText="1"/>
      <protection locked="0"/>
    </xf>
    <xf numFmtId="0" fontId="0" fillId="8" borderId="32" xfId="0" applyFill="1" applyBorder="1" applyAlignment="1">
      <alignment wrapText="1"/>
    </xf>
    <xf numFmtId="0" fontId="0" fillId="7" borderId="32" xfId="0" applyFont="1" applyFill="1" applyBorder="1" applyAlignment="1" applyProtection="1">
      <alignment vertical="center" wrapText="1"/>
      <protection locked="0"/>
    </xf>
    <xf numFmtId="0" fontId="0" fillId="3" borderId="32" xfId="0" applyFont="1" applyFill="1" applyBorder="1" applyAlignment="1" applyProtection="1">
      <alignment vertical="center" wrapText="1"/>
      <protection locked="0"/>
    </xf>
    <xf numFmtId="0" fontId="0" fillId="9" borderId="32" xfId="0" applyFont="1" applyFill="1" applyBorder="1" applyAlignment="1" applyProtection="1">
      <alignment vertical="center" wrapText="1"/>
      <protection locked="0"/>
    </xf>
    <xf numFmtId="0" fontId="0" fillId="8" borderId="32" xfId="0" applyFill="1" applyBorder="1" applyAlignment="1">
      <alignment horizontal="left" wrapText="1"/>
    </xf>
    <xf numFmtId="0" fontId="0" fillId="0" borderId="0" xfId="0" applyAlignment="1">
      <alignment horizontal="left"/>
    </xf>
    <xf numFmtId="0" fontId="0" fillId="8" borderId="32" xfId="0" applyFill="1" applyBorder="1" applyAlignment="1"/>
    <xf numFmtId="0" fontId="3" fillId="0" borderId="0" xfId="0" applyFont="1"/>
    <xf numFmtId="0" fontId="3" fillId="8" borderId="0" xfId="0" applyFont="1" applyFill="1"/>
    <xf numFmtId="0" fontId="0" fillId="10" borderId="32" xfId="0" applyFont="1" applyFill="1" applyBorder="1" applyAlignment="1" applyProtection="1">
      <alignment horizontal="left" vertical="center" wrapText="1"/>
      <protection locked="0"/>
    </xf>
    <xf numFmtId="0" fontId="0" fillId="7" borderId="32" xfId="0" applyNumberFormat="1" applyFont="1" applyFill="1" applyBorder="1" applyAlignment="1" applyProtection="1">
      <alignment horizontal="left" vertical="center" wrapText="1"/>
      <protection locked="0"/>
    </xf>
    <xf numFmtId="0" fontId="0" fillId="3" borderId="8" xfId="0" applyFont="1" applyFill="1" applyBorder="1" applyAlignment="1" applyProtection="1">
      <alignment horizontal="left" vertical="center" wrapText="1"/>
      <protection locked="0"/>
    </xf>
    <xf numFmtId="0" fontId="0" fillId="3" borderId="10" xfId="0" applyFont="1" applyFill="1" applyBorder="1" applyAlignment="1" applyProtection="1">
      <alignment horizontal="left" vertical="center" wrapText="1"/>
      <protection locked="0"/>
    </xf>
    <xf numFmtId="0" fontId="0" fillId="6" borderId="7" xfId="0" applyFont="1" applyFill="1" applyBorder="1" applyAlignment="1" applyProtection="1">
      <alignment horizontal="left" vertical="center" wrapText="1"/>
      <protection locked="0"/>
    </xf>
    <xf numFmtId="0" fontId="0" fillId="7" borderId="33" xfId="0" applyFont="1" applyFill="1" applyBorder="1" applyAlignment="1" applyProtection="1">
      <alignment horizontal="left" vertical="center" wrapText="1"/>
      <protection locked="0"/>
    </xf>
    <xf numFmtId="0" fontId="0" fillId="9" borderId="32" xfId="0" applyFont="1" applyFill="1" applyBorder="1" applyAlignment="1" applyProtection="1">
      <alignment horizontal="left" vertical="center" wrapText="1"/>
      <protection locked="0"/>
    </xf>
    <xf numFmtId="0" fontId="0" fillId="6" borderId="32" xfId="0" applyFont="1" applyFill="1" applyBorder="1" applyAlignment="1" applyProtection="1">
      <alignment vertical="center" wrapText="1"/>
      <protection locked="0"/>
    </xf>
    <xf numFmtId="0" fontId="0" fillId="10" borderId="32" xfId="0" applyFont="1" applyFill="1" applyBorder="1" applyAlignment="1" applyProtection="1">
      <alignment vertical="center" wrapText="1"/>
      <protection locked="0"/>
    </xf>
    <xf numFmtId="0" fontId="0" fillId="10" borderId="0"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4" fillId="11" borderId="31" xfId="0" applyFont="1" applyFill="1" applyBorder="1" applyAlignment="1" applyProtection="1">
      <alignment vertical="center" wrapText="1" shrinkToFit="1"/>
      <protection locked="0"/>
    </xf>
    <xf numFmtId="0" fontId="0" fillId="0" borderId="25" xfId="0" applyFont="1" applyBorder="1" applyAlignment="1" applyProtection="1">
      <alignment horizontal="left" vertical="center" wrapText="1"/>
      <protection locked="0"/>
    </xf>
    <xf numFmtId="0" fontId="0" fillId="12" borderId="25" xfId="0" applyFont="1" applyFill="1" applyBorder="1" applyAlignment="1" applyProtection="1">
      <alignment horizontal="left" vertical="center" wrapText="1"/>
      <protection locked="0"/>
    </xf>
    <xf numFmtId="0" fontId="5" fillId="11" borderId="49" xfId="0" applyFont="1" applyFill="1" applyBorder="1" applyAlignment="1" applyProtection="1">
      <alignment horizontal="center" vertical="center" wrapText="1" shrinkToFit="1"/>
      <protection locked="0"/>
    </xf>
    <xf numFmtId="0" fontId="2" fillId="11" borderId="30" xfId="0" applyFont="1" applyFill="1" applyBorder="1" applyAlignment="1" applyProtection="1">
      <alignment horizontal="center" vertical="center" wrapText="1" shrinkToFit="1"/>
      <protection locked="0"/>
    </xf>
    <xf numFmtId="0" fontId="4" fillId="11" borderId="0" xfId="0" applyFont="1" applyFill="1" applyBorder="1" applyAlignment="1" applyProtection="1">
      <alignment horizontal="center" vertical="center" wrapText="1" shrinkToFit="1"/>
      <protection locked="0"/>
    </xf>
    <xf numFmtId="0" fontId="6" fillId="0" borderId="32" xfId="0" applyFont="1" applyBorder="1" applyAlignment="1">
      <alignment horizontal="center" vertical="center" wrapText="1" shrinkToFit="1"/>
    </xf>
    <xf numFmtId="0" fontId="0" fillId="19" borderId="0" xfId="0" applyFill="1"/>
    <xf numFmtId="0" fontId="0" fillId="22" borderId="7" xfId="0" applyFont="1" applyFill="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9" xfId="0" applyFont="1" applyBorder="1" applyAlignment="1" applyProtection="1">
      <alignment horizontal="center" vertical="center" wrapText="1"/>
      <protection locked="0"/>
    </xf>
    <xf numFmtId="14" fontId="0" fillId="0" borderId="9" xfId="0" applyNumberFormat="1" applyFont="1" applyBorder="1" applyAlignment="1" applyProtection="1">
      <alignment horizontal="center" vertical="center" wrapText="1"/>
      <protection locked="0"/>
    </xf>
    <xf numFmtId="0" fontId="0" fillId="0" borderId="20" xfId="0" applyFont="1" applyBorder="1" applyAlignment="1" applyProtection="1">
      <alignment horizontal="left" vertical="center" wrapText="1"/>
      <protection locked="0"/>
    </xf>
    <xf numFmtId="14" fontId="0" fillId="0" borderId="20" xfId="0" applyNumberFormat="1" applyFont="1" applyBorder="1" applyAlignment="1" applyProtection="1">
      <alignment horizontal="center" vertical="center" wrapText="1"/>
      <protection locked="0"/>
    </xf>
    <xf numFmtId="0" fontId="0" fillId="0" borderId="20" xfId="0" applyFont="1" applyBorder="1" applyAlignment="1" applyProtection="1">
      <alignment horizontal="center" vertical="center" wrapText="1"/>
      <protection locked="0"/>
    </xf>
    <xf numFmtId="0" fontId="0" fillId="0" borderId="25" xfId="0" applyFont="1" applyBorder="1" applyAlignment="1" applyProtection="1">
      <alignment horizontal="left" vertical="top" wrapText="1"/>
      <protection locked="0"/>
    </xf>
    <xf numFmtId="14" fontId="0" fillId="0" borderId="25" xfId="0" applyNumberFormat="1" applyFont="1" applyBorder="1" applyAlignment="1" applyProtection="1">
      <alignment horizontal="center" vertical="center" wrapText="1"/>
      <protection locked="0"/>
    </xf>
    <xf numFmtId="0" fontId="0" fillId="0" borderId="60" xfId="0" applyFont="1" applyBorder="1" applyAlignment="1" applyProtection="1">
      <alignment horizontal="center" vertical="center" wrapText="1"/>
      <protection locked="0"/>
    </xf>
    <xf numFmtId="0" fontId="0" fillId="0" borderId="63" xfId="0" applyFont="1" applyBorder="1" applyAlignment="1" applyProtection="1">
      <alignment horizontal="left" vertical="center" wrapText="1"/>
      <protection locked="0"/>
    </xf>
    <xf numFmtId="0" fontId="0" fillId="22" borderId="63" xfId="0" applyFont="1" applyFill="1" applyBorder="1" applyAlignment="1" applyProtection="1">
      <alignment horizontal="left" vertical="center" wrapText="1"/>
      <protection locked="0"/>
    </xf>
    <xf numFmtId="0" fontId="0" fillId="0" borderId="63" xfId="0" applyFont="1" applyBorder="1" applyAlignment="1" applyProtection="1">
      <alignment horizontal="center" vertical="center" wrapText="1"/>
      <protection locked="0"/>
    </xf>
    <xf numFmtId="14" fontId="0" fillId="0" borderId="63" xfId="0" applyNumberFormat="1" applyFont="1" applyBorder="1" applyAlignment="1" applyProtection="1">
      <alignment horizontal="center" vertical="center" wrapText="1"/>
      <protection locked="0"/>
    </xf>
    <xf numFmtId="0" fontId="0" fillId="0" borderId="64" xfId="0" applyFont="1" applyBorder="1" applyAlignment="1" applyProtection="1">
      <alignment horizontal="center" vertical="center" wrapText="1"/>
      <protection locked="0"/>
    </xf>
    <xf numFmtId="0" fontId="0" fillId="20" borderId="9" xfId="0" applyFont="1" applyFill="1" applyBorder="1" applyAlignment="1" applyProtection="1">
      <alignment horizontal="left" vertical="center" wrapText="1"/>
      <protection locked="0"/>
    </xf>
    <xf numFmtId="0" fontId="0" fillId="20" borderId="20"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11" xfId="0" applyFont="1" applyFill="1" applyBorder="1" applyAlignment="1" applyProtection="1">
      <alignment horizontal="left" vertical="center" wrapText="1"/>
      <protection locked="0"/>
    </xf>
    <xf numFmtId="0" fontId="0" fillId="20" borderId="25" xfId="0" applyFont="1" applyFill="1" applyBorder="1" applyAlignment="1" applyProtection="1">
      <alignment horizontal="left" vertical="top" wrapText="1"/>
      <protection locked="0"/>
    </xf>
    <xf numFmtId="0" fontId="4" fillId="27" borderId="0" xfId="0" applyFont="1" applyFill="1" applyBorder="1" applyAlignment="1" applyProtection="1">
      <alignment horizontal="center" vertical="center" wrapText="1" shrinkToFit="1"/>
      <protection locked="0"/>
    </xf>
    <xf numFmtId="0" fontId="4" fillId="27" borderId="49" xfId="0" applyFont="1" applyFill="1" applyBorder="1" applyAlignment="1" applyProtection="1">
      <alignment horizontal="center" vertical="center" wrapText="1" shrinkToFit="1"/>
      <protection locked="0"/>
    </xf>
    <xf numFmtId="0" fontId="4" fillId="27" borderId="50" xfId="0" applyFont="1" applyFill="1" applyBorder="1" applyAlignment="1" applyProtection="1">
      <alignment horizontal="center" vertical="center" wrapText="1" shrinkToFit="1"/>
      <protection locked="0"/>
    </xf>
    <xf numFmtId="0" fontId="4" fillId="27" borderId="32" xfId="0" applyFont="1" applyFill="1" applyBorder="1" applyAlignment="1" applyProtection="1">
      <alignment horizontal="center" vertical="center" wrapText="1" shrinkToFit="1"/>
      <protection locked="0"/>
    </xf>
    <xf numFmtId="0" fontId="0" fillId="21" borderId="0" xfId="0" applyFill="1"/>
    <xf numFmtId="0" fontId="4" fillId="11" borderId="51" xfId="0" applyFont="1" applyFill="1" applyBorder="1" applyAlignment="1" applyProtection="1">
      <alignment horizontal="center" vertical="center" wrapText="1" shrinkToFit="1"/>
      <protection locked="0"/>
    </xf>
    <xf numFmtId="0" fontId="0" fillId="0" borderId="33" xfId="0" applyFont="1" applyBorder="1" applyAlignment="1" applyProtection="1">
      <alignment horizontal="left" vertical="center" wrapText="1"/>
      <protection locked="0"/>
    </xf>
    <xf numFmtId="0" fontId="0" fillId="0" borderId="6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0" borderId="10" xfId="0" applyFont="1" applyBorder="1" applyAlignment="1" applyProtection="1">
      <alignment horizontal="left" vertical="center" wrapText="1"/>
      <protection locked="0"/>
    </xf>
    <xf numFmtId="0" fontId="0" fillId="22" borderId="3" xfId="0" applyFont="1" applyFill="1" applyBorder="1" applyAlignment="1" applyProtection="1">
      <alignment horizontal="left" vertical="center" wrapText="1"/>
      <protection locked="0"/>
    </xf>
    <xf numFmtId="0" fontId="0" fillId="22" borderId="108" xfId="0" applyFont="1" applyFill="1" applyBorder="1" applyAlignment="1" applyProtection="1">
      <alignment horizontal="left" vertical="center" wrapText="1"/>
      <protection locked="0"/>
    </xf>
    <xf numFmtId="0" fontId="0" fillId="22" borderId="23" xfId="0" applyFont="1" applyFill="1" applyBorder="1" applyAlignment="1" applyProtection="1">
      <alignment horizontal="left" vertical="center" wrapText="1"/>
      <protection locked="0"/>
    </xf>
    <xf numFmtId="0" fontId="0" fillId="22" borderId="109" xfId="0" applyFont="1" applyFill="1" applyBorder="1" applyAlignment="1" applyProtection="1">
      <alignment horizontal="left" vertical="center" wrapText="1"/>
      <protection locked="0"/>
    </xf>
    <xf numFmtId="0" fontId="0" fillId="22" borderId="2" xfId="0" applyFont="1" applyFill="1" applyBorder="1" applyAlignment="1" applyProtection="1">
      <alignment horizontal="left" vertical="center" wrapText="1"/>
      <protection locked="0"/>
    </xf>
    <xf numFmtId="0" fontId="0" fillId="0" borderId="110" xfId="0" applyFont="1" applyBorder="1" applyAlignment="1" applyProtection="1">
      <alignment horizontal="left" vertical="center" wrapText="1"/>
      <protection locked="0"/>
    </xf>
    <xf numFmtId="0" fontId="2" fillId="11" borderId="5" xfId="0" applyFont="1" applyFill="1" applyBorder="1" applyAlignment="1" applyProtection="1">
      <alignment horizontal="center" vertical="center" wrapText="1" shrinkToFit="1"/>
      <protection locked="0"/>
    </xf>
    <xf numFmtId="0" fontId="4" fillId="11" borderId="6" xfId="0" applyFont="1" applyFill="1" applyBorder="1" applyAlignment="1" applyProtection="1">
      <alignment horizontal="center" vertical="center" wrapText="1" shrinkToFit="1"/>
      <protection locked="0"/>
    </xf>
    <xf numFmtId="0" fontId="9" fillId="11" borderId="6" xfId="0" applyFont="1" applyFill="1" applyBorder="1" applyAlignment="1" applyProtection="1">
      <alignment horizontal="center" vertical="center" textRotation="90" wrapText="1" shrinkToFit="1"/>
      <protection locked="0"/>
    </xf>
    <xf numFmtId="0" fontId="4" fillId="26" borderId="27" xfId="0" applyFont="1" applyFill="1" applyBorder="1" applyAlignment="1" applyProtection="1">
      <alignment horizontal="center" vertical="center" wrapText="1" shrinkToFit="1"/>
      <protection locked="0"/>
    </xf>
    <xf numFmtId="0" fontId="9" fillId="26" borderId="27" xfId="0" applyFont="1" applyFill="1" applyBorder="1" applyAlignment="1" applyProtection="1">
      <alignment horizontal="center" vertical="center" textRotation="90" wrapText="1" shrinkToFit="1"/>
      <protection locked="0"/>
    </xf>
    <xf numFmtId="0" fontId="4" fillId="26" borderId="6" xfId="0" applyFont="1" applyFill="1" applyBorder="1" applyAlignment="1" applyProtection="1">
      <alignment horizontal="center" vertical="center" wrapText="1" shrinkToFit="1"/>
      <protection locked="0"/>
    </xf>
    <xf numFmtId="0" fontId="3" fillId="14" borderId="7" xfId="0" applyFont="1" applyFill="1" applyBorder="1" applyAlignment="1" applyProtection="1">
      <alignment horizontal="center" vertical="center" wrapText="1"/>
      <protection locked="0"/>
    </xf>
    <xf numFmtId="0" fontId="0" fillId="14" borderId="48" xfId="0" applyFont="1" applyFill="1" applyBorder="1" applyAlignment="1" applyProtection="1">
      <alignment horizontal="center" vertical="center" wrapText="1"/>
      <protection locked="0"/>
    </xf>
    <xf numFmtId="0" fontId="0" fillId="12" borderId="16" xfId="0" applyFont="1" applyFill="1" applyBorder="1"/>
    <xf numFmtId="0" fontId="3" fillId="23" borderId="9" xfId="0" applyFont="1" applyFill="1" applyBorder="1" applyAlignment="1" applyProtection="1">
      <alignment horizontal="center" vertical="center" wrapText="1"/>
      <protection locked="0"/>
    </xf>
    <xf numFmtId="0" fontId="0" fillId="23" borderId="33" xfId="0" applyFont="1" applyFill="1" applyBorder="1" applyAlignment="1" applyProtection="1">
      <alignment horizontal="center" vertical="center" wrapText="1"/>
      <protection locked="0"/>
    </xf>
    <xf numFmtId="0" fontId="0" fillId="22" borderId="58" xfId="0" applyFont="1" applyFill="1" applyBorder="1" applyAlignment="1">
      <alignment horizontal="left" vertical="center"/>
    </xf>
    <xf numFmtId="0" fontId="3" fillId="5" borderId="61" xfId="0" applyFont="1" applyFill="1" applyBorder="1" applyAlignment="1" applyProtection="1">
      <alignment horizontal="center" vertical="center" wrapText="1"/>
      <protection locked="0"/>
    </xf>
    <xf numFmtId="0" fontId="0" fillId="5" borderId="62" xfId="0" applyFont="1" applyFill="1" applyBorder="1" applyAlignment="1" applyProtection="1">
      <alignment horizontal="center" vertical="center" wrapText="1"/>
      <protection locked="0"/>
    </xf>
    <xf numFmtId="0" fontId="0" fillId="22" borderId="63" xfId="0" applyFont="1" applyFill="1" applyBorder="1" applyAlignment="1">
      <alignment horizontal="left" vertical="center"/>
    </xf>
    <xf numFmtId="0" fontId="3" fillId="24" borderId="24" xfId="0" applyFont="1" applyFill="1" applyBorder="1" applyAlignment="1" applyProtection="1">
      <alignment horizontal="center" vertical="center" wrapText="1"/>
      <protection locked="0"/>
    </xf>
    <xf numFmtId="0" fontId="0" fillId="24" borderId="33" xfId="0" applyFont="1" applyFill="1" applyBorder="1" applyAlignment="1" applyProtection="1">
      <alignment horizontal="center" vertical="center" wrapText="1"/>
      <protection locked="0"/>
    </xf>
    <xf numFmtId="0" fontId="0" fillId="22" borderId="20" xfId="0" applyFont="1" applyFill="1" applyBorder="1" applyAlignment="1">
      <alignment horizontal="left" vertical="center"/>
    </xf>
    <xf numFmtId="0" fontId="3" fillId="3" borderId="7" xfId="0" applyFont="1" applyFill="1" applyBorder="1" applyAlignment="1" applyProtection="1">
      <alignment horizontal="center" vertical="center" wrapText="1"/>
      <protection locked="0"/>
    </xf>
    <xf numFmtId="0" fontId="0" fillId="3" borderId="8" xfId="0" applyNumberFormat="1" applyFont="1" applyFill="1" applyBorder="1" applyAlignment="1" applyProtection="1">
      <alignment horizontal="center" vertical="center" wrapText="1"/>
      <protection locked="0"/>
    </xf>
    <xf numFmtId="0" fontId="0" fillId="22" borderId="16" xfId="0" applyFont="1" applyFill="1" applyBorder="1" applyAlignment="1">
      <alignment horizontal="left" vertical="center"/>
    </xf>
    <xf numFmtId="0" fontId="3" fillId="25" borderId="7" xfId="0" applyFont="1" applyFill="1" applyBorder="1" applyAlignment="1" applyProtection="1">
      <alignment horizontal="center" vertical="center" wrapText="1"/>
      <protection locked="0"/>
    </xf>
    <xf numFmtId="0" fontId="0" fillId="25" borderId="8" xfId="0" applyFont="1" applyFill="1" applyBorder="1" applyAlignment="1" applyProtection="1">
      <alignment horizontal="center" vertical="center" wrapText="1"/>
      <protection locked="0"/>
    </xf>
    <xf numFmtId="0" fontId="3" fillId="7" borderId="7" xfId="0" applyFont="1" applyFill="1" applyBorder="1" applyAlignment="1" applyProtection="1">
      <alignment horizontal="center" vertical="center" wrapText="1"/>
      <protection locked="0"/>
    </xf>
    <xf numFmtId="0" fontId="0" fillId="7" borderId="8" xfId="0" applyFont="1" applyFill="1" applyBorder="1" applyAlignment="1" applyProtection="1">
      <alignment horizontal="center" vertical="center" wrapText="1"/>
      <protection locked="0"/>
    </xf>
    <xf numFmtId="0" fontId="3" fillId="23" borderId="7" xfId="0" applyFont="1" applyFill="1" applyBorder="1" applyAlignment="1" applyProtection="1">
      <alignment horizontal="center" vertical="center" wrapText="1"/>
      <protection locked="0"/>
    </xf>
    <xf numFmtId="0" fontId="0" fillId="23" borderId="8"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0" fillId="5" borderId="10" xfId="0" applyFont="1" applyFill="1" applyBorder="1" applyAlignment="1" applyProtection="1">
      <alignment horizontal="center" vertical="center" wrapText="1"/>
      <protection locked="0"/>
    </xf>
    <xf numFmtId="0" fontId="3" fillId="24" borderId="11" xfId="0" applyFont="1" applyFill="1" applyBorder="1" applyAlignment="1" applyProtection="1">
      <alignment horizontal="center" vertical="center" wrapText="1"/>
      <protection locked="0"/>
    </xf>
    <xf numFmtId="0" fontId="0" fillId="24" borderId="12" xfId="0" applyFont="1" applyFill="1" applyBorder="1" applyAlignment="1" applyProtection="1">
      <alignment horizontal="center" vertical="center" wrapText="1"/>
      <protection locked="0"/>
    </xf>
    <xf numFmtId="0" fontId="0" fillId="3" borderId="8" xfId="0" applyFont="1" applyFill="1" applyBorder="1" applyAlignment="1" applyProtection="1">
      <alignment horizontal="center" vertical="center" wrapText="1"/>
      <protection locked="0"/>
    </xf>
    <xf numFmtId="0" fontId="3" fillId="5" borderId="7" xfId="0" applyFont="1" applyFill="1" applyBorder="1" applyAlignment="1" applyProtection="1">
      <alignment horizontal="center" vertical="center" wrapText="1"/>
      <protection locked="0"/>
    </xf>
    <xf numFmtId="0" fontId="0" fillId="5" borderId="8" xfId="0" applyFont="1" applyFill="1" applyBorder="1" applyAlignment="1" applyProtection="1">
      <alignment horizontal="center" vertical="center" wrapText="1"/>
      <protection locked="0"/>
    </xf>
    <xf numFmtId="0" fontId="3" fillId="24" borderId="7" xfId="0" applyFont="1" applyFill="1" applyBorder="1" applyAlignment="1" applyProtection="1">
      <alignment horizontal="center" vertical="center" wrapText="1"/>
      <protection locked="0"/>
    </xf>
    <xf numFmtId="0" fontId="0" fillId="24" borderId="8" xfId="0"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wrapText="1"/>
      <protection locked="0"/>
    </xf>
    <xf numFmtId="0" fontId="0" fillId="15" borderId="8" xfId="0" applyFont="1" applyFill="1" applyBorder="1" applyAlignment="1" applyProtection="1">
      <alignment horizontal="center" vertical="center" wrapText="1"/>
      <protection locked="0"/>
    </xf>
    <xf numFmtId="0" fontId="3" fillId="25" borderId="9" xfId="0" applyFont="1" applyFill="1" applyBorder="1" applyAlignment="1" applyProtection="1">
      <alignment horizontal="center" vertical="center" wrapText="1"/>
      <protection locked="0"/>
    </xf>
    <xf numFmtId="0" fontId="0" fillId="25" borderId="10" xfId="0" applyFont="1" applyFill="1" applyBorder="1" applyAlignment="1" applyProtection="1">
      <alignment horizontal="center" vertical="center" wrapText="1"/>
      <protection locked="0"/>
    </xf>
    <xf numFmtId="0" fontId="3" fillId="7" borderId="61" xfId="0" applyFont="1" applyFill="1" applyBorder="1" applyAlignment="1" applyProtection="1">
      <alignment horizontal="center" vertical="center" wrapText="1"/>
      <protection locked="0"/>
    </xf>
    <xf numFmtId="0" fontId="0" fillId="7" borderId="62" xfId="0" applyFont="1" applyFill="1" applyBorder="1" applyAlignment="1" applyProtection="1">
      <alignment horizontal="center" vertical="center" wrapText="1"/>
      <protection locked="0"/>
    </xf>
    <xf numFmtId="0" fontId="3" fillId="23" borderId="59" xfId="0" applyFont="1" applyFill="1" applyBorder="1" applyAlignment="1" applyProtection="1">
      <alignment horizontal="center" vertical="center" wrapText="1"/>
      <protection locked="0"/>
    </xf>
    <xf numFmtId="0" fontId="0" fillId="23" borderId="48" xfId="0" applyFont="1" applyFill="1" applyBorder="1" applyAlignment="1" applyProtection="1">
      <alignment horizontal="center" vertical="center" wrapText="1"/>
      <protection locked="0"/>
    </xf>
    <xf numFmtId="0" fontId="3" fillId="16" borderId="13" xfId="0" applyFont="1" applyFill="1" applyBorder="1" applyAlignment="1" applyProtection="1">
      <alignment horizontal="center" vertical="center" wrapText="1"/>
      <protection locked="0"/>
    </xf>
    <xf numFmtId="0" fontId="0" fillId="16" borderId="8" xfId="0" applyFont="1" applyFill="1" applyBorder="1" applyAlignment="1" applyProtection="1">
      <alignment horizontal="center" vertical="center" wrapText="1"/>
      <protection locked="0"/>
    </xf>
    <xf numFmtId="0" fontId="3" fillId="7" borderId="13" xfId="0" applyFont="1" applyFill="1" applyBorder="1" applyAlignment="1" applyProtection="1">
      <alignment horizontal="center" vertical="center" wrapText="1"/>
      <protection locked="0"/>
    </xf>
    <xf numFmtId="0" fontId="3" fillId="24" borderId="13" xfId="0"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0" fillId="0" borderId="0" xfId="0" applyFont="1"/>
    <xf numFmtId="0" fontId="12" fillId="0" borderId="0" xfId="0" applyFont="1" applyAlignment="1">
      <alignment vertical="center"/>
    </xf>
    <xf numFmtId="0" fontId="12" fillId="0" borderId="49" xfId="0" applyFont="1" applyBorder="1" applyAlignment="1">
      <alignment horizontal="center" vertical="center" wrapText="1"/>
    </xf>
    <xf numFmtId="0" fontId="12" fillId="0" borderId="85" xfId="0" applyFont="1" applyBorder="1" applyAlignment="1">
      <alignment horizontal="center" vertical="center" wrapText="1"/>
    </xf>
    <xf numFmtId="0" fontId="13" fillId="0" borderId="0" xfId="0" applyFont="1"/>
    <xf numFmtId="11" fontId="0" fillId="0" borderId="0" xfId="0" applyNumberFormat="1" applyFont="1"/>
    <xf numFmtId="0" fontId="2" fillId="11" borderId="36" xfId="0" applyFont="1" applyFill="1" applyBorder="1" applyAlignment="1" applyProtection="1">
      <alignment horizontal="center" vertical="center" wrapText="1" shrinkToFit="1"/>
      <protection locked="0"/>
    </xf>
    <xf numFmtId="0" fontId="2" fillId="11" borderId="43" xfId="0" applyFont="1" applyFill="1" applyBorder="1" applyAlignment="1" applyProtection="1">
      <alignment horizontal="center" vertical="center" wrapText="1" shrinkToFit="1"/>
      <protection locked="0"/>
    </xf>
    <xf numFmtId="0" fontId="4" fillId="11" borderId="43" xfId="0" applyFont="1" applyFill="1" applyBorder="1" applyAlignment="1" applyProtection="1">
      <alignment horizontal="center" vertical="center" wrapText="1" shrinkToFit="1"/>
      <protection locked="0"/>
    </xf>
    <xf numFmtId="0" fontId="4" fillId="13" borderId="43" xfId="0" applyFont="1" applyFill="1" applyBorder="1" applyAlignment="1" applyProtection="1">
      <alignment horizontal="center" vertical="center" wrapText="1" shrinkToFit="1"/>
      <protection locked="0"/>
    </xf>
    <xf numFmtId="0" fontId="4" fillId="13" borderId="47" xfId="0" applyFont="1" applyFill="1" applyBorder="1" applyAlignment="1" applyProtection="1">
      <alignment horizontal="center" vertical="center" wrapText="1" shrinkToFit="1"/>
      <protection locked="0"/>
    </xf>
    <xf numFmtId="0" fontId="2" fillId="11" borderId="0" xfId="0" applyFont="1" applyFill="1" applyBorder="1" applyAlignment="1" applyProtection="1">
      <alignment horizontal="center" vertical="center" wrapText="1" shrinkToFit="1"/>
      <protection locked="0"/>
    </xf>
    <xf numFmtId="0" fontId="2" fillId="13" borderId="0" xfId="0" applyFont="1" applyFill="1" applyBorder="1" applyAlignment="1" applyProtection="1">
      <alignment horizontal="center" vertical="center" wrapText="1" shrinkToFit="1"/>
      <protection locked="0"/>
    </xf>
    <xf numFmtId="0" fontId="4" fillId="13" borderId="0" xfId="0" applyFont="1" applyFill="1" applyBorder="1" applyAlignment="1" applyProtection="1">
      <alignment horizontal="center" vertical="center" wrapText="1" shrinkToFit="1"/>
      <protection locked="0"/>
    </xf>
    <xf numFmtId="0" fontId="4" fillId="13" borderId="4" xfId="0" applyFont="1" applyFill="1" applyBorder="1" applyAlignment="1" applyProtection="1">
      <alignment horizontal="center" vertical="center" wrapText="1" shrinkToFit="1"/>
      <protection locked="0"/>
    </xf>
    <xf numFmtId="0" fontId="0" fillId="17" borderId="11" xfId="0" applyFont="1" applyFill="1" applyBorder="1" applyAlignment="1" applyProtection="1">
      <alignment vertical="center" wrapText="1"/>
      <protection locked="0"/>
    </xf>
    <xf numFmtId="0" fontId="0" fillId="0" borderId="11" xfId="0" applyFont="1" applyBorder="1" applyAlignment="1" applyProtection="1">
      <alignment vertical="center" wrapText="1"/>
      <protection locked="0"/>
    </xf>
    <xf numFmtId="0" fontId="14" fillId="2" borderId="11" xfId="0" applyNumberFormat="1" applyFont="1" applyFill="1" applyBorder="1" applyAlignment="1" applyProtection="1">
      <alignment horizontal="center" vertical="center"/>
    </xf>
    <xf numFmtId="0" fontId="0" fillId="0" borderId="15" xfId="0" applyFont="1" applyBorder="1" applyAlignment="1" applyProtection="1">
      <alignment horizontal="center" vertical="center" wrapText="1"/>
      <protection locked="0"/>
    </xf>
    <xf numFmtId="0" fontId="0" fillId="17" borderId="16" xfId="0" applyFont="1" applyFill="1" applyBorder="1" applyAlignment="1" applyProtection="1">
      <alignment vertical="center" wrapText="1"/>
      <protection locked="0"/>
    </xf>
    <xf numFmtId="0" fontId="0" fillId="0" borderId="16" xfId="0" applyFont="1" applyBorder="1" applyAlignment="1" applyProtection="1">
      <alignment vertical="center" wrapText="1"/>
      <protection locked="0"/>
    </xf>
    <xf numFmtId="0" fontId="0" fillId="0" borderId="16" xfId="0" applyFont="1" applyBorder="1" applyAlignment="1" applyProtection="1">
      <alignment horizontal="center" vertical="center" wrapText="1"/>
      <protection locked="0"/>
    </xf>
    <xf numFmtId="0" fontId="14" fillId="2" borderId="16" xfId="0" applyNumberFormat="1" applyFont="1" applyFill="1" applyBorder="1" applyAlignment="1" applyProtection="1">
      <alignment horizontal="center" vertical="center"/>
    </xf>
    <xf numFmtId="14" fontId="0" fillId="0" borderId="16" xfId="0" applyNumberFormat="1" applyFont="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0" fontId="0" fillId="17" borderId="18" xfId="0" applyFont="1" applyFill="1" applyBorder="1" applyAlignment="1" applyProtection="1">
      <alignment vertical="center" wrapText="1"/>
      <protection locked="0"/>
    </xf>
    <xf numFmtId="0" fontId="0" fillId="0" borderId="18" xfId="0" applyFont="1" applyBorder="1" applyAlignment="1" applyProtection="1">
      <alignment vertical="center" wrapText="1"/>
      <protection locked="0"/>
    </xf>
    <xf numFmtId="0" fontId="0" fillId="0" borderId="18" xfId="0" applyFont="1" applyBorder="1" applyAlignment="1" applyProtection="1">
      <alignment horizontal="center" vertical="center" wrapText="1"/>
      <protection locked="0"/>
    </xf>
    <xf numFmtId="0" fontId="14" fillId="2" borderId="18" xfId="0" applyNumberFormat="1" applyFont="1" applyFill="1" applyBorder="1" applyAlignment="1" applyProtection="1">
      <alignment horizontal="center" vertical="center"/>
    </xf>
    <xf numFmtId="14" fontId="0" fillId="0" borderId="18" xfId="0" applyNumberFormat="1"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0" fillId="18" borderId="11" xfId="0" applyFont="1" applyFill="1" applyBorder="1" applyAlignment="1" applyProtection="1">
      <alignment vertical="center" wrapText="1"/>
      <protection locked="0"/>
    </xf>
    <xf numFmtId="0" fontId="0" fillId="0" borderId="20" xfId="0" applyFont="1" applyBorder="1" applyAlignment="1" applyProtection="1">
      <alignment horizontal="center" vertical="center"/>
      <protection locked="0"/>
    </xf>
    <xf numFmtId="0" fontId="14" fillId="2" borderId="20" xfId="0" applyNumberFormat="1" applyFont="1" applyFill="1" applyBorder="1" applyAlignment="1" applyProtection="1">
      <alignment horizontal="center" vertical="center"/>
    </xf>
    <xf numFmtId="0" fontId="0" fillId="18" borderId="16" xfId="0" applyFont="1" applyFill="1" applyBorder="1" applyAlignment="1" applyProtection="1">
      <alignment vertical="center" wrapText="1"/>
      <protection locked="0"/>
    </xf>
    <xf numFmtId="0" fontId="0" fillId="0" borderId="16" xfId="0" applyFont="1" applyBorder="1" applyAlignment="1" applyProtection="1">
      <alignment horizontal="center" vertical="center"/>
      <protection locked="0"/>
    </xf>
    <xf numFmtId="0" fontId="0" fillId="18" borderId="18" xfId="0" applyFont="1" applyFill="1" applyBorder="1" applyAlignment="1" applyProtection="1">
      <alignment vertical="center" wrapText="1"/>
      <protection locked="0"/>
    </xf>
    <xf numFmtId="0" fontId="0" fillId="0" borderId="18" xfId="0" applyFont="1" applyBorder="1" applyAlignment="1" applyProtection="1">
      <alignment horizontal="center" vertical="center"/>
      <protection locked="0"/>
    </xf>
    <xf numFmtId="0" fontId="14" fillId="2" borderId="18" xfId="0" applyFont="1" applyFill="1" applyBorder="1" applyAlignment="1" applyProtection="1">
      <alignment horizontal="center" vertical="center"/>
    </xf>
    <xf numFmtId="0" fontId="15" fillId="28" borderId="54" xfId="2" applyFont="1" applyFill="1" applyBorder="1" applyAlignment="1">
      <alignment horizontal="center" vertical="center" wrapText="1" shrinkToFit="1"/>
    </xf>
    <xf numFmtId="0" fontId="16" fillId="28" borderId="54" xfId="0" applyFont="1" applyFill="1" applyBorder="1" applyAlignment="1">
      <alignment horizontal="center" vertical="center" wrapText="1" shrinkToFit="1"/>
    </xf>
    <xf numFmtId="0" fontId="17" fillId="28" borderId="54" xfId="2" applyFont="1" applyFill="1" applyBorder="1" applyAlignment="1">
      <alignment horizontal="center" vertical="center" wrapText="1"/>
    </xf>
    <xf numFmtId="0" fontId="17" fillId="28" borderId="94" xfId="2" applyFont="1" applyFill="1" applyBorder="1" applyAlignment="1">
      <alignment horizontal="center" vertical="center" wrapText="1"/>
    </xf>
    <xf numFmtId="0" fontId="17" fillId="28" borderId="95" xfId="2" applyFont="1" applyFill="1" applyBorder="1" applyAlignment="1">
      <alignment horizontal="center" vertical="center" wrapText="1"/>
    </xf>
    <xf numFmtId="0" fontId="17" fillId="28" borderId="96" xfId="2" applyFont="1" applyFill="1" applyBorder="1" applyAlignment="1">
      <alignment horizontal="center" vertical="center" wrapText="1"/>
    </xf>
    <xf numFmtId="0" fontId="18" fillId="0" borderId="0" xfId="2" applyFont="1" applyBorder="1" applyAlignment="1">
      <alignment wrapText="1"/>
    </xf>
    <xf numFmtId="0" fontId="18" fillId="0" borderId="0" xfId="2" applyFont="1" applyAlignment="1">
      <alignment wrapText="1"/>
    </xf>
    <xf numFmtId="0" fontId="19" fillId="29" borderId="71" xfId="2" applyFont="1" applyFill="1" applyBorder="1" applyAlignment="1">
      <alignment horizontal="left" vertical="center" wrapText="1" shrinkToFit="1"/>
    </xf>
    <xf numFmtId="0" fontId="18" fillId="29" borderId="73" xfId="0" applyFont="1" applyFill="1" applyBorder="1" applyAlignment="1">
      <alignment horizontal="left" vertical="center" wrapText="1" shrinkToFit="1"/>
    </xf>
    <xf numFmtId="0" fontId="8" fillId="29" borderId="71" xfId="0" applyFont="1" applyFill="1" applyBorder="1" applyAlignment="1">
      <alignment horizontal="left" vertical="center" wrapText="1" shrinkToFit="1"/>
    </xf>
    <xf numFmtId="0" fontId="18" fillId="22" borderId="73" xfId="0" applyFont="1" applyFill="1" applyBorder="1" applyAlignment="1">
      <alignment horizontal="center" vertical="center" wrapText="1" shrinkToFit="1"/>
    </xf>
    <xf numFmtId="0" fontId="18" fillId="22" borderId="72" xfId="2" applyFont="1" applyFill="1" applyBorder="1" applyAlignment="1">
      <alignment horizontal="left" vertical="center" wrapText="1"/>
    </xf>
    <xf numFmtId="0" fontId="20" fillId="22" borderId="71" xfId="2" applyFont="1" applyFill="1" applyBorder="1" applyAlignment="1">
      <alignment horizontal="center" vertical="center" wrapText="1"/>
    </xf>
    <xf numFmtId="0" fontId="18" fillId="22" borderId="92" xfId="2" applyFont="1" applyFill="1" applyBorder="1" applyAlignment="1">
      <alignment horizontal="left" vertical="center" wrapText="1"/>
    </xf>
    <xf numFmtId="0" fontId="18" fillId="22" borderId="99" xfId="2" applyFont="1" applyFill="1" applyBorder="1" applyAlignment="1">
      <alignment horizontal="left" vertical="center" wrapText="1"/>
    </xf>
    <xf numFmtId="0" fontId="18" fillId="22" borderId="71" xfId="2" applyFont="1" applyFill="1" applyBorder="1" applyAlignment="1">
      <alignment horizontal="left" vertical="center" wrapText="1"/>
    </xf>
    <xf numFmtId="0" fontId="18" fillId="0" borderId="0" xfId="2" applyFont="1" applyBorder="1" applyAlignment="1">
      <alignment horizontal="left" vertical="center" wrapText="1"/>
    </xf>
    <xf numFmtId="0" fontId="18" fillId="0" borderId="0" xfId="2" applyFont="1" applyAlignment="1">
      <alignment horizontal="left" vertical="center" wrapText="1"/>
    </xf>
    <xf numFmtId="0" fontId="19" fillId="29" borderId="74" xfId="2" applyFont="1" applyFill="1" applyBorder="1" applyAlignment="1">
      <alignment horizontal="left" vertical="center" wrapText="1" shrinkToFit="1"/>
    </xf>
    <xf numFmtId="0" fontId="18" fillId="29" borderId="75" xfId="0" applyFont="1" applyFill="1" applyBorder="1" applyAlignment="1">
      <alignment horizontal="left" vertical="center" wrapText="1" shrinkToFit="1"/>
    </xf>
    <xf numFmtId="0" fontId="8" fillId="29" borderId="74" xfId="0" applyFont="1" applyFill="1" applyBorder="1" applyAlignment="1">
      <alignment horizontal="left" vertical="center" wrapText="1" shrinkToFit="1"/>
    </xf>
    <xf numFmtId="0" fontId="18" fillId="22" borderId="75" xfId="0" applyFont="1" applyFill="1" applyBorder="1" applyAlignment="1">
      <alignment horizontal="center" vertical="center" wrapText="1" shrinkToFit="1"/>
    </xf>
    <xf numFmtId="0" fontId="18" fillId="22" borderId="32" xfId="2" applyFont="1" applyFill="1" applyBorder="1" applyAlignment="1">
      <alignment horizontal="left" vertical="center" wrapText="1"/>
    </xf>
    <xf numFmtId="0" fontId="20" fillId="22" borderId="74" xfId="2" applyFont="1" applyFill="1" applyBorder="1" applyAlignment="1">
      <alignment horizontal="center" vertical="center" wrapText="1"/>
    </xf>
    <xf numFmtId="0" fontId="18" fillId="22" borderId="50" xfId="2" applyFont="1" applyFill="1" applyBorder="1" applyAlignment="1">
      <alignment horizontal="left" vertical="center" wrapText="1"/>
    </xf>
    <xf numFmtId="0" fontId="18" fillId="22" borderId="76" xfId="2" applyFont="1" applyFill="1" applyBorder="1" applyAlignment="1">
      <alignment horizontal="left" vertical="center" wrapText="1"/>
    </xf>
    <xf numFmtId="0" fontId="18" fillId="22" borderId="74" xfId="2" applyFont="1" applyFill="1" applyBorder="1" applyAlignment="1">
      <alignment horizontal="left" vertical="center" wrapText="1"/>
    </xf>
    <xf numFmtId="0" fontId="19" fillId="29" borderId="65" xfId="2" applyFont="1" applyFill="1" applyBorder="1" applyAlignment="1">
      <alignment horizontal="left" vertical="center" wrapText="1" shrinkToFit="1"/>
    </xf>
    <xf numFmtId="0" fontId="18" fillId="29" borderId="67" xfId="0" applyFont="1" applyFill="1" applyBorder="1" applyAlignment="1">
      <alignment horizontal="left" vertical="center" wrapText="1" shrinkToFit="1"/>
    </xf>
    <xf numFmtId="0" fontId="8" fillId="29" borderId="65" xfId="0" applyFont="1" applyFill="1" applyBorder="1" applyAlignment="1">
      <alignment horizontal="left" vertical="center" wrapText="1" shrinkToFit="1"/>
    </xf>
    <xf numFmtId="0" fontId="18" fillId="22" borderId="67" xfId="0" applyFont="1" applyFill="1" applyBorder="1" applyAlignment="1">
      <alignment horizontal="center" vertical="center" wrapText="1" shrinkToFit="1"/>
    </xf>
    <xf numFmtId="0" fontId="18" fillId="22" borderId="66" xfId="2" applyFont="1" applyFill="1" applyBorder="1" applyAlignment="1">
      <alignment horizontal="left" vertical="center" wrapText="1"/>
    </xf>
    <xf numFmtId="0" fontId="20" fillId="22" borderId="65" xfId="2" applyFont="1" applyFill="1" applyBorder="1" applyAlignment="1">
      <alignment horizontal="center" vertical="center" wrapText="1"/>
    </xf>
    <xf numFmtId="0" fontId="18" fillId="22" borderId="100" xfId="2" applyFont="1" applyFill="1" applyBorder="1" applyAlignment="1">
      <alignment horizontal="left" vertical="center" wrapText="1"/>
    </xf>
    <xf numFmtId="0" fontId="18" fillId="22" borderId="101" xfId="2" applyFont="1" applyFill="1" applyBorder="1" applyAlignment="1">
      <alignment horizontal="left" vertical="center" wrapText="1"/>
    </xf>
    <xf numFmtId="0" fontId="18" fillId="22" borderId="65" xfId="2" applyFont="1" applyFill="1" applyBorder="1" applyAlignment="1">
      <alignment horizontal="left" vertical="center" wrapText="1"/>
    </xf>
    <xf numFmtId="0" fontId="19" fillId="31" borderId="71" xfId="2" applyFont="1" applyFill="1" applyBorder="1" applyAlignment="1">
      <alignment horizontal="left" vertical="center" wrapText="1" shrinkToFit="1"/>
    </xf>
    <xf numFmtId="0" fontId="18" fillId="31" borderId="73" xfId="0" applyFont="1" applyFill="1" applyBorder="1" applyAlignment="1">
      <alignment horizontal="left" vertical="center" wrapText="1" shrinkToFit="1"/>
    </xf>
    <xf numFmtId="0" fontId="8" fillId="31" borderId="71" xfId="0" applyFont="1" applyFill="1" applyBorder="1" applyAlignment="1">
      <alignment horizontal="left" vertical="center" wrapText="1" shrinkToFit="1"/>
    </xf>
    <xf numFmtId="0" fontId="19" fillId="31" borderId="74" xfId="2" applyFont="1" applyFill="1" applyBorder="1" applyAlignment="1">
      <alignment horizontal="left" vertical="center" wrapText="1" shrinkToFit="1"/>
    </xf>
    <xf numFmtId="0" fontId="18" fillId="31" borderId="75" xfId="0" applyFont="1" applyFill="1" applyBorder="1" applyAlignment="1">
      <alignment horizontal="left" vertical="center" wrapText="1" shrinkToFit="1"/>
    </xf>
    <xf numFmtId="0" fontId="8" fillId="31" borderId="74" xfId="0" applyFont="1" applyFill="1" applyBorder="1" applyAlignment="1">
      <alignment horizontal="left" vertical="center" wrapText="1" shrinkToFit="1"/>
    </xf>
    <xf numFmtId="0" fontId="19" fillId="31" borderId="65" xfId="2" applyFont="1" applyFill="1" applyBorder="1" applyAlignment="1">
      <alignment horizontal="left" vertical="center" wrapText="1" shrinkToFit="1"/>
    </xf>
    <xf numFmtId="0" fontId="18" fillId="31" borderId="67" xfId="0" applyFont="1" applyFill="1" applyBorder="1" applyAlignment="1">
      <alignment horizontal="left" vertical="center" wrapText="1" shrinkToFit="1"/>
    </xf>
    <xf numFmtId="0" fontId="8" fillId="31" borderId="65" xfId="0" applyFont="1" applyFill="1" applyBorder="1" applyAlignment="1">
      <alignment horizontal="left" vertical="center" wrapText="1" shrinkToFit="1"/>
    </xf>
    <xf numFmtId="0" fontId="19" fillId="30" borderId="71" xfId="2" applyFont="1" applyFill="1" applyBorder="1" applyAlignment="1">
      <alignment horizontal="left" vertical="center" wrapText="1" shrinkToFit="1"/>
    </xf>
    <xf numFmtId="0" fontId="18" fillId="30" borderId="73" xfId="0" applyFont="1" applyFill="1" applyBorder="1" applyAlignment="1">
      <alignment horizontal="left" vertical="center" wrapText="1" shrinkToFit="1"/>
    </xf>
    <xf numFmtId="0" fontId="8" fillId="30" borderId="71" xfId="0" applyFont="1" applyFill="1" applyBorder="1" applyAlignment="1">
      <alignment horizontal="left" vertical="center" wrapText="1" shrinkToFit="1"/>
    </xf>
    <xf numFmtId="0" fontId="19" fillId="30" borderId="74" xfId="2" applyFont="1" applyFill="1" applyBorder="1" applyAlignment="1">
      <alignment horizontal="left" vertical="center" wrapText="1" shrinkToFit="1"/>
    </xf>
    <xf numFmtId="0" fontId="18" fillId="30" borderId="75" xfId="0" applyFont="1" applyFill="1" applyBorder="1" applyAlignment="1">
      <alignment horizontal="left" vertical="center" wrapText="1" shrinkToFit="1"/>
    </xf>
    <xf numFmtId="0" fontId="8" fillId="30" borderId="74" xfId="0" applyFont="1" applyFill="1" applyBorder="1" applyAlignment="1">
      <alignment horizontal="left" vertical="center" wrapText="1" shrinkToFit="1"/>
    </xf>
    <xf numFmtId="0" fontId="19" fillId="30" borderId="65" xfId="2" applyFont="1" applyFill="1" applyBorder="1" applyAlignment="1">
      <alignment horizontal="left" vertical="center" wrapText="1" shrinkToFit="1"/>
    </xf>
    <xf numFmtId="0" fontId="18" fillId="30" borderId="67" xfId="0" applyFont="1" applyFill="1" applyBorder="1" applyAlignment="1">
      <alignment horizontal="left" vertical="center" wrapText="1" shrinkToFit="1"/>
    </xf>
    <xf numFmtId="0" fontId="8" fillId="30" borderId="65" xfId="0" applyFont="1" applyFill="1" applyBorder="1" applyAlignment="1">
      <alignment horizontal="left" vertical="center" wrapText="1" shrinkToFit="1"/>
    </xf>
    <xf numFmtId="0" fontId="19" fillId="31" borderId="68" xfId="2" applyFont="1" applyFill="1" applyBorder="1" applyAlignment="1">
      <alignment horizontal="left" vertical="center" wrapText="1" shrinkToFit="1"/>
    </xf>
    <xf numFmtId="0" fontId="18" fillId="31" borderId="70" xfId="0" applyFont="1" applyFill="1" applyBorder="1" applyAlignment="1">
      <alignment horizontal="left" vertical="center" wrapText="1" shrinkToFit="1"/>
    </xf>
    <xf numFmtId="0" fontId="8" fillId="31" borderId="68" xfId="0" applyFont="1" applyFill="1" applyBorder="1" applyAlignment="1">
      <alignment horizontal="left" vertical="center" wrapText="1" shrinkToFit="1"/>
    </xf>
    <xf numFmtId="0" fontId="18" fillId="22" borderId="70" xfId="0" applyFont="1" applyFill="1" applyBorder="1" applyAlignment="1">
      <alignment horizontal="center" vertical="center" wrapText="1" shrinkToFit="1"/>
    </xf>
    <xf numFmtId="0" fontId="18" fillId="22" borderId="69" xfId="2" applyFont="1" applyFill="1" applyBorder="1" applyAlignment="1">
      <alignment horizontal="left" vertical="center" wrapText="1"/>
    </xf>
    <xf numFmtId="0" fontId="20" fillId="22" borderId="68" xfId="2" applyFont="1" applyFill="1" applyBorder="1" applyAlignment="1">
      <alignment horizontal="center" vertical="center" wrapText="1"/>
    </xf>
    <xf numFmtId="0" fontId="18" fillId="22" borderId="93" xfId="2" applyFont="1" applyFill="1" applyBorder="1" applyAlignment="1">
      <alignment horizontal="left" vertical="center" wrapText="1"/>
    </xf>
    <xf numFmtId="0" fontId="18" fillId="22" borderId="97" xfId="2" applyFont="1" applyFill="1" applyBorder="1" applyAlignment="1">
      <alignment horizontal="left" vertical="center" wrapText="1"/>
    </xf>
    <xf numFmtId="0" fontId="18" fillId="22" borderId="98" xfId="2" applyFont="1" applyFill="1" applyBorder="1" applyAlignment="1">
      <alignment horizontal="left" vertical="center" wrapText="1"/>
    </xf>
    <xf numFmtId="0" fontId="18" fillId="22" borderId="87" xfId="2" applyFont="1" applyFill="1" applyBorder="1" applyAlignment="1">
      <alignment horizontal="left" vertical="center" wrapText="1"/>
    </xf>
    <xf numFmtId="0" fontId="19" fillId="31" borderId="103" xfId="2" applyFont="1" applyFill="1" applyBorder="1" applyAlignment="1">
      <alignment horizontal="left" vertical="center" wrapText="1" shrinkToFit="1"/>
    </xf>
    <xf numFmtId="0" fontId="18" fillId="31" borderId="102" xfId="0" applyFont="1" applyFill="1" applyBorder="1" applyAlignment="1">
      <alignment horizontal="left" vertical="center" wrapText="1" shrinkToFit="1"/>
    </xf>
    <xf numFmtId="0" fontId="8" fillId="31" borderId="103" xfId="0" applyFont="1" applyFill="1" applyBorder="1" applyAlignment="1">
      <alignment horizontal="left" vertical="center" wrapText="1" shrinkToFit="1"/>
    </xf>
    <xf numFmtId="0" fontId="18" fillId="22" borderId="102" xfId="0" applyFont="1" applyFill="1" applyBorder="1" applyAlignment="1">
      <alignment horizontal="center" vertical="center" wrapText="1" shrinkToFit="1"/>
    </xf>
    <xf numFmtId="0" fontId="18" fillId="22" borderId="104" xfId="2" applyFont="1" applyFill="1" applyBorder="1" applyAlignment="1">
      <alignment horizontal="left" vertical="center" wrapText="1"/>
    </xf>
    <xf numFmtId="0" fontId="20" fillId="22" borderId="103" xfId="2" applyFont="1" applyFill="1" applyBorder="1" applyAlignment="1">
      <alignment horizontal="center" vertical="center" wrapText="1"/>
    </xf>
    <xf numFmtId="0" fontId="18" fillId="22" borderId="105" xfId="2" applyFont="1" applyFill="1" applyBorder="1" applyAlignment="1">
      <alignment horizontal="left" vertical="center" wrapText="1"/>
    </xf>
    <xf numFmtId="0" fontId="18" fillId="22" borderId="106" xfId="2" applyFont="1" applyFill="1" applyBorder="1" applyAlignment="1">
      <alignment horizontal="left" vertical="center" wrapText="1"/>
    </xf>
    <xf numFmtId="0" fontId="18" fillId="22" borderId="107" xfId="2" applyFont="1" applyFill="1" applyBorder="1" applyAlignment="1">
      <alignment horizontal="left" vertical="center" wrapText="1"/>
    </xf>
    <xf numFmtId="0" fontId="19" fillId="30" borderId="68" xfId="2" applyFont="1" applyFill="1" applyBorder="1" applyAlignment="1">
      <alignment horizontal="left" vertical="center" wrapText="1" shrinkToFit="1"/>
    </xf>
    <xf numFmtId="0" fontId="18" fillId="30" borderId="70" xfId="0" applyFont="1" applyFill="1" applyBorder="1" applyAlignment="1">
      <alignment horizontal="left" vertical="center" wrapText="1" shrinkToFit="1"/>
    </xf>
    <xf numFmtId="0" fontId="8" fillId="30" borderId="68" xfId="0" applyFont="1" applyFill="1" applyBorder="1" applyAlignment="1">
      <alignment horizontal="left" vertical="center" wrapText="1" shrinkToFit="1"/>
    </xf>
    <xf numFmtId="0" fontId="18" fillId="22" borderId="90" xfId="2" applyFont="1" applyFill="1" applyBorder="1" applyAlignment="1">
      <alignment horizontal="left" vertical="center" wrapText="1"/>
    </xf>
    <xf numFmtId="0" fontId="18" fillId="22" borderId="91" xfId="2" applyFont="1" applyFill="1" applyBorder="1" applyAlignment="1">
      <alignment horizontal="left" vertical="center" wrapText="1"/>
    </xf>
    <xf numFmtId="0" fontId="18" fillId="22" borderId="88" xfId="2" applyFont="1" applyFill="1" applyBorder="1" applyAlignment="1">
      <alignment horizontal="left" vertical="center" wrapText="1"/>
    </xf>
    <xf numFmtId="0" fontId="18" fillId="22" borderId="89" xfId="2" applyFont="1" applyFill="1" applyBorder="1" applyAlignment="1">
      <alignment horizontal="left" vertical="center" wrapText="1"/>
    </xf>
    <xf numFmtId="0" fontId="8" fillId="0" borderId="0" xfId="2" applyFont="1" applyAlignment="1">
      <alignment wrapText="1" shrinkToFit="1"/>
    </xf>
    <xf numFmtId="0" fontId="8" fillId="0" borderId="0" xfId="0" applyFont="1" applyBorder="1" applyAlignment="1">
      <alignment horizontal="center" wrapText="1" shrinkToFit="1"/>
    </xf>
    <xf numFmtId="0" fontId="18" fillId="0" borderId="0" xfId="2" applyFont="1" applyAlignment="1">
      <alignment horizontal="center" wrapText="1"/>
    </xf>
    <xf numFmtId="0" fontId="11" fillId="0" borderId="0" xfId="0" applyFont="1" applyAlignment="1">
      <alignment horizontal="left" vertical="center"/>
    </xf>
    <xf numFmtId="0" fontId="12" fillId="0" borderId="49" xfId="0" applyFont="1" applyBorder="1" applyAlignment="1">
      <alignment vertical="center" wrapText="1"/>
    </xf>
    <xf numFmtId="0" fontId="12" fillId="0" borderId="0" xfId="0" applyFont="1" applyBorder="1" applyAlignment="1">
      <alignment vertical="center" wrapText="1"/>
    </xf>
    <xf numFmtId="0" fontId="12" fillId="0" borderId="0" xfId="0" applyFont="1" applyAlignment="1">
      <alignment horizontal="center" vertical="center"/>
    </xf>
    <xf numFmtId="0" fontId="21" fillId="0" borderId="0" xfId="0" applyFont="1" applyAlignment="1">
      <alignment vertical="center"/>
    </xf>
    <xf numFmtId="0" fontId="12" fillId="0" borderId="55" xfId="0" applyFont="1" applyBorder="1" applyAlignment="1">
      <alignment vertical="center" wrapText="1"/>
    </xf>
    <xf numFmtId="0" fontId="12" fillId="0" borderId="56" xfId="0" applyFont="1" applyBorder="1" applyAlignment="1">
      <alignment vertical="center" wrapText="1"/>
    </xf>
    <xf numFmtId="0" fontId="22" fillId="0" borderId="0" xfId="0" applyFont="1" applyAlignment="1">
      <alignment vertical="center"/>
    </xf>
    <xf numFmtId="0" fontId="23" fillId="0" borderId="49" xfId="0" applyFont="1" applyBorder="1" applyAlignment="1">
      <alignment horizontal="center" vertical="center" wrapText="1"/>
    </xf>
    <xf numFmtId="0" fontId="23" fillId="0" borderId="85" xfId="0" applyFont="1" applyBorder="1" applyAlignment="1">
      <alignment horizontal="center" vertical="center" wrapText="1"/>
    </xf>
    <xf numFmtId="0" fontId="12" fillId="0" borderId="82" xfId="0" applyFont="1" applyBorder="1" applyAlignment="1">
      <alignment vertical="center" wrapText="1"/>
    </xf>
    <xf numFmtId="0" fontId="24" fillId="0" borderId="0" xfId="0" applyFont="1" applyAlignment="1">
      <alignment horizontal="center" vertical="center"/>
    </xf>
    <xf numFmtId="0" fontId="25" fillId="0" borderId="55" xfId="0" applyFont="1" applyBorder="1" applyAlignment="1">
      <alignment vertical="center" wrapText="1"/>
    </xf>
    <xf numFmtId="0" fontId="25" fillId="0" borderId="56" xfId="0" applyFont="1" applyBorder="1" applyAlignment="1">
      <alignment vertical="center" wrapText="1"/>
    </xf>
    <xf numFmtId="0" fontId="13" fillId="0" borderId="54" xfId="0" applyFont="1" applyBorder="1"/>
    <xf numFmtId="0" fontId="13" fillId="0" borderId="55" xfId="0" applyFont="1" applyBorder="1"/>
    <xf numFmtId="0" fontId="13" fillId="0" borderId="56" xfId="0" applyFont="1" applyBorder="1"/>
    <xf numFmtId="0" fontId="24" fillId="0" borderId="49" xfId="0" applyFont="1" applyBorder="1" applyAlignment="1">
      <alignment horizontal="center" vertical="center" wrapText="1"/>
    </xf>
    <xf numFmtId="0" fontId="26" fillId="0" borderId="0" xfId="0" applyFont="1" applyAlignment="1">
      <alignment horizontal="center" vertical="center"/>
    </xf>
    <xf numFmtId="0" fontId="24" fillId="0" borderId="49" xfId="0" applyFont="1" applyBorder="1" applyAlignment="1">
      <alignment horizontal="center"/>
    </xf>
    <xf numFmtId="0" fontId="12" fillId="0" borderId="49" xfId="0" applyFont="1" applyBorder="1" applyAlignment="1">
      <alignment vertical="center" wrapText="1"/>
    </xf>
    <xf numFmtId="0" fontId="12" fillId="0" borderId="49" xfId="0" applyFont="1" applyBorder="1" applyAlignment="1">
      <alignment horizontal="center" vertical="center" wrapText="1"/>
    </xf>
    <xf numFmtId="0" fontId="12" fillId="0" borderId="34" xfId="0" applyFont="1" applyBorder="1" applyAlignment="1">
      <alignment horizontal="center" vertical="center" wrapText="1"/>
    </xf>
    <xf numFmtId="0" fontId="13" fillId="0" borderId="84" xfId="0" applyFont="1" applyBorder="1" applyAlignment="1"/>
    <xf numFmtId="0" fontId="13" fillId="0" borderId="81" xfId="0" applyFont="1" applyBorder="1" applyAlignment="1"/>
    <xf numFmtId="0" fontId="12" fillId="0" borderId="57" xfId="0" applyFont="1" applyBorder="1" applyAlignment="1">
      <alignment horizontal="center" vertical="center" wrapText="1"/>
    </xf>
    <xf numFmtId="0" fontId="13" fillId="0" borderId="0" xfId="0" applyFont="1" applyAlignment="1"/>
    <xf numFmtId="0" fontId="13" fillId="0" borderId="77" xfId="0" applyFont="1" applyBorder="1" applyAlignment="1"/>
    <xf numFmtId="0" fontId="12" fillId="0" borderId="41" xfId="0" applyFont="1" applyBorder="1" applyAlignment="1">
      <alignment horizontal="center" vertical="center" wrapText="1"/>
    </xf>
    <xf numFmtId="0" fontId="13" fillId="0" borderId="83" xfId="0" applyFont="1" applyBorder="1" applyAlignment="1"/>
    <xf numFmtId="0" fontId="13" fillId="0" borderId="82" xfId="0" applyFont="1" applyBorder="1" applyAlignment="1"/>
    <xf numFmtId="0" fontId="13" fillId="0" borderId="0" xfId="0" applyFont="1" applyBorder="1" applyAlignment="1"/>
    <xf numFmtId="0" fontId="24" fillId="0" borderId="49" xfId="0" applyFont="1" applyBorder="1" applyAlignment="1">
      <alignment horizontal="center" vertical="center" wrapText="1"/>
    </xf>
    <xf numFmtId="0" fontId="13" fillId="0" borderId="49" xfId="0" applyFont="1" applyBorder="1" applyAlignment="1"/>
    <xf numFmtId="0" fontId="12" fillId="0" borderId="54" xfId="0" applyFont="1" applyBorder="1" applyAlignment="1">
      <alignment horizontal="center" vertical="center" wrapText="1"/>
    </xf>
    <xf numFmtId="0" fontId="12" fillId="0" borderId="55" xfId="0" applyFont="1" applyBorder="1" applyAlignment="1">
      <alignment horizontal="center" vertical="center" wrapText="1"/>
    </xf>
    <xf numFmtId="0" fontId="12" fillId="0" borderId="56" xfId="0" applyFont="1" applyBorder="1" applyAlignment="1">
      <alignment horizontal="center" vertical="center" wrapText="1"/>
    </xf>
    <xf numFmtId="0" fontId="23" fillId="0" borderId="86" xfId="0" applyFont="1" applyBorder="1" applyAlignment="1">
      <alignment horizontal="left" vertical="center" indent="1"/>
    </xf>
    <xf numFmtId="0" fontId="23" fillId="0" borderId="85" xfId="0" applyFont="1" applyBorder="1" applyAlignment="1">
      <alignment horizontal="left" vertical="center" indent="1"/>
    </xf>
    <xf numFmtId="0" fontId="24" fillId="0" borderId="34" xfId="0" applyFont="1" applyBorder="1" applyAlignment="1">
      <alignment horizontal="center" vertical="center" wrapText="1"/>
    </xf>
    <xf numFmtId="0" fontId="13" fillId="0" borderId="86" xfId="0" applyFont="1" applyBorder="1" applyAlignment="1"/>
    <xf numFmtId="0" fontId="13" fillId="0" borderId="85" xfId="0" applyFont="1" applyBorder="1" applyAlignment="1"/>
    <xf numFmtId="0" fontId="12" fillId="0" borderId="54" xfId="0" applyFont="1" applyBorder="1" applyAlignment="1">
      <alignment vertical="center" wrapText="1"/>
    </xf>
    <xf numFmtId="0" fontId="12" fillId="0" borderId="56" xfId="0" applyFont="1" applyBorder="1" applyAlignment="1">
      <alignment vertical="center" wrapText="1"/>
    </xf>
    <xf numFmtId="0" fontId="2" fillId="26" borderId="30" xfId="0" applyFont="1" applyFill="1" applyBorder="1" applyAlignment="1" applyProtection="1">
      <alignment horizontal="center" vertical="center" wrapText="1" shrinkToFit="1"/>
      <protection locked="0"/>
    </xf>
    <xf numFmtId="0" fontId="2" fillId="26" borderId="29" xfId="0" applyFont="1" applyFill="1" applyBorder="1" applyAlignment="1" applyProtection="1">
      <alignment horizontal="center" vertical="center" wrapText="1" shrinkToFit="1"/>
      <protection locked="0"/>
    </xf>
    <xf numFmtId="0" fontId="4" fillId="11" borderId="51" xfId="0" applyFont="1" applyFill="1" applyBorder="1" applyAlignment="1" applyProtection="1">
      <alignment horizontal="center" vertical="center" wrapText="1" shrinkToFit="1"/>
      <protection locked="0"/>
    </xf>
    <xf numFmtId="0" fontId="4" fillId="11" borderId="53" xfId="0" applyFont="1" applyFill="1" applyBorder="1" applyAlignment="1" applyProtection="1">
      <alignment horizontal="center" vertical="center" wrapText="1" shrinkToFit="1"/>
      <protection locked="0"/>
    </xf>
    <xf numFmtId="0" fontId="4" fillId="11" borderId="52" xfId="0" applyFont="1" applyFill="1" applyBorder="1" applyAlignment="1" applyProtection="1">
      <alignment horizontal="center" vertical="center" wrapText="1" shrinkToFit="1"/>
      <protection locked="0"/>
    </xf>
    <xf numFmtId="0" fontId="10" fillId="11" borderId="1" xfId="0" applyFont="1" applyFill="1" applyBorder="1" applyAlignment="1" applyProtection="1">
      <alignment horizontal="center" vertical="center" wrapText="1" shrinkToFit="1"/>
      <protection locked="0"/>
    </xf>
    <xf numFmtId="0" fontId="2" fillId="11" borderId="1" xfId="0" applyFont="1" applyFill="1" applyBorder="1" applyAlignment="1" applyProtection="1">
      <alignment horizontal="center" vertical="center" wrapText="1" shrinkToFit="1"/>
      <protection locked="0"/>
    </xf>
    <xf numFmtId="0" fontId="2" fillId="11" borderId="6" xfId="0" applyFont="1" applyFill="1" applyBorder="1" applyAlignment="1" applyProtection="1">
      <alignment horizontal="center" vertical="center" wrapText="1" shrinkToFit="1"/>
      <protection locked="0"/>
    </xf>
    <xf numFmtId="0" fontId="2" fillId="26" borderId="21" xfId="0" applyFont="1" applyFill="1" applyBorder="1" applyAlignment="1" applyProtection="1">
      <alignment horizontal="center" vertical="center" wrapText="1" shrinkToFit="1"/>
      <protection locked="0"/>
    </xf>
    <xf numFmtId="0" fontId="2" fillId="26" borderId="28" xfId="0" applyFont="1" applyFill="1" applyBorder="1" applyAlignment="1" applyProtection="1">
      <alignment horizontal="center" vertical="center" wrapText="1" shrinkToFit="1"/>
      <protection locked="0"/>
    </xf>
    <xf numFmtId="0" fontId="2" fillId="26" borderId="32" xfId="0" applyFont="1" applyFill="1" applyBorder="1" applyAlignment="1" applyProtection="1">
      <alignment horizontal="center" vertical="center" wrapText="1" shrinkToFit="1"/>
      <protection locked="0"/>
    </xf>
    <xf numFmtId="0" fontId="3" fillId="18" borderId="21" xfId="0" applyFont="1" applyFill="1" applyBorder="1" applyAlignment="1" applyProtection="1">
      <alignment horizontal="center" vertical="center" wrapText="1"/>
      <protection locked="0"/>
    </xf>
    <xf numFmtId="0" fontId="3" fillId="18" borderId="2" xfId="0" applyFont="1" applyFill="1" applyBorder="1" applyAlignment="1" applyProtection="1">
      <alignment horizontal="center" vertical="center" wrapText="1"/>
      <protection locked="0"/>
    </xf>
    <xf numFmtId="0" fontId="3" fillId="18" borderId="26"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18" borderId="22" xfId="0" applyFont="1" applyFill="1" applyBorder="1" applyAlignment="1" applyProtection="1">
      <alignment horizontal="center" vertical="center" wrapText="1"/>
      <protection locked="0"/>
    </xf>
    <xf numFmtId="0" fontId="3" fillId="18" borderId="23" xfId="0" applyFont="1" applyFill="1" applyBorder="1" applyAlignment="1" applyProtection="1">
      <alignment horizontal="center" vertical="center" wrapText="1"/>
      <protection locked="0"/>
    </xf>
    <xf numFmtId="0" fontId="3" fillId="0" borderId="9" xfId="0" applyFont="1" applyBorder="1" applyAlignment="1" applyProtection="1">
      <alignment horizontal="center" vertical="center" textRotation="255" wrapText="1"/>
    </xf>
    <xf numFmtId="0" fontId="3" fillId="0" borderId="24" xfId="0" applyFont="1" applyBorder="1" applyAlignment="1" applyProtection="1">
      <alignment horizontal="center" vertical="center" textRotation="255" wrapText="1"/>
    </xf>
    <xf numFmtId="0" fontId="3" fillId="0" borderId="25" xfId="0" applyFont="1" applyBorder="1" applyAlignment="1" applyProtection="1">
      <alignment horizontal="center" vertical="center" textRotation="255" wrapText="1"/>
    </xf>
    <xf numFmtId="0" fontId="3" fillId="17" borderId="21" xfId="0" applyFont="1" applyFill="1" applyBorder="1" applyAlignment="1" applyProtection="1">
      <alignment horizontal="center" vertical="center" wrapText="1"/>
      <protection locked="0"/>
    </xf>
    <xf numFmtId="0" fontId="3" fillId="17" borderId="2" xfId="0" applyFont="1" applyFill="1" applyBorder="1" applyAlignment="1" applyProtection="1">
      <alignment horizontal="center" vertical="center" wrapText="1"/>
      <protection locked="0"/>
    </xf>
    <xf numFmtId="0" fontId="3" fillId="17" borderId="26" xfId="0" applyFont="1" applyFill="1" applyBorder="1" applyAlignment="1" applyProtection="1">
      <alignment horizontal="center" vertical="center" wrapText="1"/>
      <protection locked="0"/>
    </xf>
    <xf numFmtId="0" fontId="3" fillId="17" borderId="3" xfId="0" applyFont="1" applyFill="1" applyBorder="1" applyAlignment="1" applyProtection="1">
      <alignment horizontal="center" vertical="center" wrapText="1"/>
      <protection locked="0"/>
    </xf>
    <xf numFmtId="0" fontId="3" fillId="17" borderId="22" xfId="0" applyFont="1" applyFill="1" applyBorder="1" applyAlignment="1" applyProtection="1">
      <alignment horizontal="center" vertical="center" wrapText="1"/>
      <protection locked="0"/>
    </xf>
    <xf numFmtId="0" fontId="3" fillId="17" borderId="23" xfId="0" applyFont="1" applyFill="1" applyBorder="1" applyAlignment="1" applyProtection="1">
      <alignment horizontal="center" vertical="center" wrapText="1"/>
      <protection locked="0"/>
    </xf>
    <xf numFmtId="0" fontId="2" fillId="13" borderId="37" xfId="0" applyFont="1" applyFill="1" applyBorder="1" applyAlignment="1" applyProtection="1">
      <alignment horizontal="center" vertical="center" wrapText="1" shrinkToFit="1"/>
      <protection locked="0"/>
    </xf>
    <xf numFmtId="0" fontId="2" fillId="13" borderId="44" xfId="0" applyFont="1" applyFill="1" applyBorder="1" applyAlignment="1" applyProtection="1">
      <alignment horizontal="center" vertical="center" wrapText="1" shrinkToFit="1"/>
      <protection locked="0"/>
    </xf>
    <xf numFmtId="0" fontId="2" fillId="13" borderId="36" xfId="0" applyFont="1" applyFill="1" applyBorder="1" applyAlignment="1" applyProtection="1">
      <alignment horizontal="center" vertical="center" wrapText="1" shrinkToFit="1"/>
      <protection locked="0"/>
    </xf>
    <xf numFmtId="0" fontId="2" fillId="13" borderId="38" xfId="0" applyFont="1" applyFill="1" applyBorder="1" applyAlignment="1" applyProtection="1">
      <alignment horizontal="center" vertical="center" wrapText="1" shrinkToFit="1"/>
      <protection locked="0"/>
    </xf>
    <xf numFmtId="0" fontId="2" fillId="13" borderId="40" xfId="0" applyFont="1" applyFill="1" applyBorder="1" applyAlignment="1" applyProtection="1">
      <alignment horizontal="center" vertical="center" wrapText="1" shrinkToFit="1"/>
      <protection locked="0"/>
    </xf>
    <xf numFmtId="0" fontId="2" fillId="11" borderId="36" xfId="0" applyFont="1" applyFill="1" applyBorder="1" applyAlignment="1" applyProtection="1">
      <alignment horizontal="center" vertical="center" wrapText="1" shrinkToFit="1"/>
      <protection locked="0"/>
    </xf>
    <xf numFmtId="0" fontId="2" fillId="11" borderId="38" xfId="0" applyFont="1" applyFill="1" applyBorder="1" applyAlignment="1" applyProtection="1">
      <alignment horizontal="center" vertical="center" wrapText="1" shrinkToFit="1"/>
      <protection locked="0"/>
    </xf>
    <xf numFmtId="0" fontId="2" fillId="11" borderId="39" xfId="0" applyFont="1" applyFill="1" applyBorder="1" applyAlignment="1" applyProtection="1">
      <alignment horizontal="center" vertical="center" wrapText="1" shrinkToFit="1"/>
      <protection locked="0"/>
    </xf>
    <xf numFmtId="0" fontId="4" fillId="11" borderId="45" xfId="0" applyFont="1" applyFill="1" applyBorder="1" applyAlignment="1" applyProtection="1">
      <alignment horizontal="center" vertical="center" wrapText="1" shrinkToFit="1"/>
      <protection locked="0"/>
    </xf>
    <xf numFmtId="0" fontId="4" fillId="11" borderId="46" xfId="0" applyFont="1" applyFill="1" applyBorder="1" applyAlignment="1" applyProtection="1">
      <alignment horizontal="center" vertical="center" wrapText="1" shrinkToFit="1"/>
      <protection locked="0"/>
    </xf>
    <xf numFmtId="0" fontId="2" fillId="11" borderId="34" xfId="0" applyFont="1" applyFill="1" applyBorder="1" applyAlignment="1" applyProtection="1">
      <alignment horizontal="center" vertical="center" wrapText="1" shrinkToFit="1"/>
      <protection locked="0"/>
    </xf>
    <xf numFmtId="0" fontId="2" fillId="11" borderId="35" xfId="0" applyFont="1" applyFill="1" applyBorder="1" applyAlignment="1" applyProtection="1">
      <alignment horizontal="center" vertical="center" wrapText="1" shrinkToFit="1"/>
      <protection locked="0"/>
    </xf>
    <xf numFmtId="0" fontId="2" fillId="11" borderId="41" xfId="0" applyFont="1" applyFill="1" applyBorder="1" applyAlignment="1" applyProtection="1">
      <alignment horizontal="center" vertical="center" wrapText="1" shrinkToFit="1"/>
      <protection locked="0"/>
    </xf>
    <xf numFmtId="0" fontId="2" fillId="11" borderId="42" xfId="0" applyFont="1" applyFill="1" applyBorder="1" applyAlignment="1" applyProtection="1">
      <alignment horizontal="center" vertical="center" wrapText="1" shrinkToFit="1"/>
      <protection locked="0"/>
    </xf>
    <xf numFmtId="0" fontId="19" fillId="30" borderId="70" xfId="2" applyFont="1" applyFill="1" applyBorder="1" applyAlignment="1">
      <alignment horizontal="left" vertical="center" wrapText="1" shrinkToFit="1"/>
    </xf>
    <xf numFmtId="0" fontId="19" fillId="30" borderId="67" xfId="2" applyFont="1" applyFill="1" applyBorder="1" applyAlignment="1">
      <alignment horizontal="left" vertical="center" wrapText="1" shrinkToFit="1"/>
    </xf>
    <xf numFmtId="0" fontId="15" fillId="28" borderId="80" xfId="2" applyFont="1" applyFill="1" applyBorder="1" applyAlignment="1">
      <alignment horizontal="center" vertical="center" wrapText="1" shrinkToFit="1"/>
    </xf>
    <xf numFmtId="0" fontId="15" fillId="28" borderId="78" xfId="2" applyFont="1" applyFill="1" applyBorder="1" applyAlignment="1">
      <alignment horizontal="center" vertical="center" wrapText="1" shrinkToFit="1"/>
    </xf>
    <xf numFmtId="0" fontId="19" fillId="29" borderId="73" xfId="2" applyFont="1" applyFill="1" applyBorder="1" applyAlignment="1">
      <alignment horizontal="left" vertical="center" wrapText="1" shrinkToFit="1"/>
    </xf>
    <xf numFmtId="0" fontId="19" fillId="29" borderId="75" xfId="2" applyFont="1" applyFill="1" applyBorder="1" applyAlignment="1">
      <alignment horizontal="left" vertical="center" wrapText="1" shrinkToFit="1"/>
    </xf>
    <xf numFmtId="0" fontId="19" fillId="29" borderId="67" xfId="2" applyFont="1" applyFill="1" applyBorder="1" applyAlignment="1">
      <alignment horizontal="left" vertical="center" wrapText="1" shrinkToFit="1"/>
    </xf>
    <xf numFmtId="0" fontId="19" fillId="31" borderId="73" xfId="2" applyFont="1" applyFill="1" applyBorder="1" applyAlignment="1">
      <alignment horizontal="left" vertical="center" wrapText="1" shrinkToFit="1"/>
    </xf>
    <xf numFmtId="0" fontId="19" fillId="31" borderId="75" xfId="2" applyFont="1" applyFill="1" applyBorder="1" applyAlignment="1">
      <alignment horizontal="left" vertical="center" wrapText="1" shrinkToFit="1"/>
    </xf>
    <xf numFmtId="0" fontId="19" fillId="31" borderId="67" xfId="2" applyFont="1" applyFill="1" applyBorder="1" applyAlignment="1">
      <alignment horizontal="left" vertical="center" wrapText="1" shrinkToFit="1"/>
    </xf>
    <xf numFmtId="0" fontId="19" fillId="30" borderId="73" xfId="2" applyFont="1" applyFill="1" applyBorder="1" applyAlignment="1">
      <alignment horizontal="left" vertical="center" wrapText="1" shrinkToFit="1"/>
    </xf>
    <xf numFmtId="0" fontId="19" fillId="30" borderId="75" xfId="2" applyFont="1" applyFill="1" applyBorder="1" applyAlignment="1">
      <alignment horizontal="left" vertical="center" wrapText="1" shrinkToFit="1"/>
    </xf>
    <xf numFmtId="0" fontId="19" fillId="31" borderId="70" xfId="2" applyFont="1" applyFill="1" applyBorder="1" applyAlignment="1">
      <alignment horizontal="left" vertical="center" wrapText="1" shrinkToFit="1"/>
    </xf>
    <xf numFmtId="0" fontId="19" fillId="31" borderId="102" xfId="2" applyFont="1" applyFill="1" applyBorder="1" applyAlignment="1">
      <alignment horizontal="left" vertical="center" wrapText="1" shrinkToFit="1"/>
    </xf>
    <xf numFmtId="0" fontId="18" fillId="22" borderId="75" xfId="2" applyFont="1" applyFill="1" applyBorder="1" applyAlignment="1">
      <alignment horizontal="left" vertical="center" wrapText="1"/>
    </xf>
    <xf numFmtId="0" fontId="18" fillId="22" borderId="32" xfId="2" applyFont="1" applyFill="1" applyBorder="1" applyAlignment="1">
      <alignment horizontal="left" vertical="center" wrapText="1"/>
    </xf>
    <xf numFmtId="0" fontId="18" fillId="22" borderId="74" xfId="2" applyFont="1" applyFill="1" applyBorder="1" applyAlignment="1">
      <alignment horizontal="left" vertical="center" wrapText="1"/>
    </xf>
    <xf numFmtId="0" fontId="17" fillId="28" borderId="80" xfId="2" applyFont="1" applyFill="1" applyBorder="1" applyAlignment="1">
      <alignment horizontal="center" vertical="center" wrapText="1"/>
    </xf>
    <xf numFmtId="0" fontId="17" fillId="28" borderId="79" xfId="2" applyFont="1" applyFill="1" applyBorder="1" applyAlignment="1">
      <alignment horizontal="center" vertical="center" wrapText="1"/>
    </xf>
    <xf numFmtId="0" fontId="17" fillId="28" borderId="78" xfId="2" applyFont="1" applyFill="1" applyBorder="1" applyAlignment="1">
      <alignment horizontal="center" vertical="center" wrapText="1"/>
    </xf>
    <xf numFmtId="0" fontId="18" fillId="22" borderId="73" xfId="2" applyFont="1" applyFill="1" applyBorder="1" applyAlignment="1">
      <alignment horizontal="left" vertical="center" wrapText="1"/>
    </xf>
    <xf numFmtId="0" fontId="18" fillId="22" borderId="72" xfId="2" applyFont="1" applyFill="1" applyBorder="1" applyAlignment="1">
      <alignment horizontal="left" vertical="center" wrapText="1"/>
    </xf>
    <xf numFmtId="0" fontId="18" fillId="22" borderId="71" xfId="2" applyFont="1" applyFill="1" applyBorder="1" applyAlignment="1">
      <alignment horizontal="left" vertical="center" wrapText="1"/>
    </xf>
    <xf numFmtId="0" fontId="18" fillId="22" borderId="75" xfId="2" applyFont="1" applyFill="1" applyBorder="1" applyAlignment="1">
      <alignment horizontal="center" vertical="center" wrapText="1"/>
    </xf>
    <xf numFmtId="0" fontId="18" fillId="22" borderId="32" xfId="2" applyFont="1" applyFill="1" applyBorder="1" applyAlignment="1">
      <alignment horizontal="center" vertical="center" wrapText="1"/>
    </xf>
    <xf numFmtId="0" fontId="18" fillId="22" borderId="74" xfId="2" applyFont="1" applyFill="1" applyBorder="1" applyAlignment="1">
      <alignment horizontal="center" vertical="center" wrapText="1"/>
    </xf>
    <xf numFmtId="0" fontId="18" fillId="22" borderId="67" xfId="2" applyFont="1" applyFill="1" applyBorder="1" applyAlignment="1">
      <alignment horizontal="left" vertical="center" wrapText="1"/>
    </xf>
    <xf numFmtId="0" fontId="18" fillId="22" borderId="66" xfId="2" applyFont="1" applyFill="1" applyBorder="1" applyAlignment="1">
      <alignment horizontal="left" vertical="center" wrapText="1"/>
    </xf>
    <xf numFmtId="0" fontId="18" fillId="22" borderId="65" xfId="2" applyFont="1" applyFill="1" applyBorder="1" applyAlignment="1">
      <alignment horizontal="left" vertical="center" wrapText="1"/>
    </xf>
    <xf numFmtId="0" fontId="18" fillId="22" borderId="70" xfId="2" applyFont="1" applyFill="1" applyBorder="1" applyAlignment="1">
      <alignment horizontal="left" vertical="center" wrapText="1"/>
    </xf>
    <xf numFmtId="0" fontId="18" fillId="22" borderId="69" xfId="2" applyFont="1" applyFill="1" applyBorder="1" applyAlignment="1">
      <alignment horizontal="left" vertical="center" wrapText="1"/>
    </xf>
    <xf numFmtId="0" fontId="18" fillId="22" borderId="68" xfId="2" applyFont="1" applyFill="1" applyBorder="1" applyAlignment="1">
      <alignment horizontal="left" vertical="center" wrapText="1"/>
    </xf>
    <xf numFmtId="0" fontId="18" fillId="22" borderId="102" xfId="2" applyFont="1" applyFill="1" applyBorder="1" applyAlignment="1">
      <alignment horizontal="left" vertical="center" wrapText="1"/>
    </xf>
    <xf numFmtId="0" fontId="18" fillId="22" borderId="104" xfId="2" applyFont="1" applyFill="1" applyBorder="1" applyAlignment="1">
      <alignment horizontal="left" vertical="center" wrapText="1"/>
    </xf>
    <xf numFmtId="0" fontId="18" fillId="22" borderId="103" xfId="2" applyFont="1" applyFill="1" applyBorder="1" applyAlignment="1">
      <alignment horizontal="left" vertical="center" wrapText="1"/>
    </xf>
  </cellXfs>
  <cellStyles count="3">
    <cellStyle name="Normal" xfId="0" builtinId="0"/>
    <cellStyle name="Normal 2" xfId="2"/>
    <cellStyle name="Sans nom1" xfId="1"/>
  </cellStyles>
  <dxfs count="32">
    <dxf>
      <fill>
        <patternFill>
          <bgColor rgb="FF00B050"/>
        </patternFill>
      </fill>
    </dxf>
    <dxf>
      <fill>
        <patternFill>
          <bgColor rgb="FFFFFF00"/>
        </patternFill>
      </fill>
    </dxf>
    <dxf>
      <fill>
        <patternFill>
          <bgColor theme="5"/>
        </patternFill>
      </fill>
    </dxf>
    <dxf>
      <fill>
        <patternFill>
          <bgColor rgb="FFFF0000"/>
        </patternFill>
      </fill>
    </dxf>
    <dxf>
      <font>
        <b val="0"/>
        <condense val="0"/>
        <extend val="0"/>
        <color indexed="9"/>
      </font>
      <fill>
        <patternFill patternType="solid">
          <fgColor indexed="58"/>
          <bgColor indexed="8"/>
        </patternFill>
      </fill>
    </dxf>
    <dxf>
      <fill>
        <patternFill patternType="solid">
          <fgColor indexed="51"/>
          <bgColor rgb="FFFF0000"/>
        </patternFill>
      </fill>
    </dxf>
    <dxf>
      <fill>
        <patternFill patternType="solid">
          <fgColor indexed="26"/>
          <bgColor rgb="FFF37537"/>
        </patternFill>
      </fill>
    </dxf>
    <dxf>
      <fill>
        <patternFill patternType="solid">
          <fgColor indexed="27"/>
          <bgColor rgb="FF60BB46"/>
        </patternFill>
      </fill>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indexed="8"/>
        </left>
        <right style="medium">
          <color indexed="8"/>
        </right>
        <top style="medium">
          <color indexed="8"/>
        </top>
        <bottom style="medium">
          <color indexed="8"/>
        </bottom>
      </border>
      <protection locked="0" hidden="0"/>
    </dxf>
    <dxf>
      <font>
        <b val="0"/>
        <i val="0"/>
        <strike val="0"/>
        <condense val="0"/>
        <extend val="0"/>
        <outline val="0"/>
        <shadow val="0"/>
        <u val="none"/>
        <vertAlign val="baseline"/>
        <sz val="10"/>
        <color auto="1"/>
        <name val="Arial"/>
        <scheme val="none"/>
      </font>
      <numFmt numFmtId="19" formatCode="dd/mm/yyyy"/>
      <alignment horizontal="center"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strike val="0"/>
        <outline val="0"/>
        <shadow val="0"/>
        <u val="none"/>
        <vertAlign val="baseline"/>
        <sz val="10"/>
        <color auto="1"/>
        <name val="Arial"/>
        <scheme val="none"/>
      </font>
    </dxf>
    <dxf>
      <font>
        <strike val="0"/>
        <outline val="0"/>
        <shadow val="0"/>
        <u val="none"/>
        <vertAlign val="baseline"/>
        <sz val="10"/>
        <color auto="1"/>
        <name val="Arial"/>
        <scheme val="none"/>
      </font>
      <border outline="0">
        <left style="thin">
          <color indexed="8"/>
        </left>
      </border>
    </dxf>
    <dxf>
      <font>
        <b val="0"/>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strike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strike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strike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border diagonalUp="0" diagonalDown="0" outline="0">
        <left style="thin">
          <color indexed="8"/>
        </left>
        <right style="thin">
          <color indexed="8"/>
        </right>
        <top style="medium">
          <color indexed="8"/>
        </top>
        <bottom style="medium">
          <color indexed="8"/>
        </bottom>
      </border>
      <protection locked="0" hidden="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style="thin">
          <color indexed="8"/>
        </left>
        <right style="thin">
          <color indexed="8"/>
        </right>
        <top/>
        <bottom/>
      </border>
      <protection locked="0" hidden="0"/>
    </dxf>
    <dxf>
      <fill>
        <patternFill>
          <bgColor rgb="FF92D050"/>
        </patternFill>
      </fill>
    </dxf>
    <dxf>
      <fill>
        <patternFill>
          <bgColor rgb="FFFFFF00"/>
        </patternFill>
      </fill>
    </dxf>
    <dxf>
      <fill>
        <patternFill>
          <bgColor rgb="FFFFC000"/>
        </patternFill>
      </fill>
    </dxf>
    <dxf>
      <fill>
        <patternFill>
          <bgColor rgb="FFFF0000"/>
        </patternFill>
      </fill>
    </dxf>
    <dxf>
      <font>
        <strike val="0"/>
        <color auto="1"/>
      </font>
      <fill>
        <patternFill>
          <bgColor theme="1"/>
        </patternFill>
      </fill>
    </dxf>
    <dxf>
      <font>
        <strike val="0"/>
        <color auto="1"/>
      </font>
      <fill>
        <patternFill>
          <bgColor theme="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FF"/>
      <rgbColor rgb="00333333"/>
    </indexedColors>
    <mruColors>
      <color rgb="FF2091D0"/>
      <color rgb="FFF37537"/>
      <color rgb="FF60BB46"/>
      <color rgb="FFFFCCFF"/>
      <color rgb="FFF480F4"/>
      <color rgb="FFEF599A"/>
      <color rgb="FFFEF4FE"/>
      <color rgb="FFFFDDFF"/>
      <color rgb="FFFCD8F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jpg"/><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7</xdr:row>
      <xdr:rowOff>123825</xdr:rowOff>
    </xdr:from>
    <xdr:to>
      <xdr:col>20</xdr:col>
      <xdr:colOff>712940</xdr:colOff>
      <xdr:row>76</xdr:row>
      <xdr:rowOff>19049</xdr:rowOff>
    </xdr:to>
    <xdr:pic>
      <xdr:nvPicPr>
        <xdr:cNvPr id="6" name="Image 5"/>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7" r="965"/>
        <a:stretch/>
      </xdr:blipFill>
      <xdr:spPr>
        <a:xfrm>
          <a:off x="38100" y="1257300"/>
          <a:ext cx="15914840" cy="11068049"/>
        </a:xfrm>
        <a:prstGeom prst="rect">
          <a:avLst/>
        </a:prstGeom>
      </xdr:spPr>
    </xdr:pic>
    <xdr:clientData/>
  </xdr:twoCellAnchor>
  <xdr:twoCellAnchor editAs="oneCell">
    <xdr:from>
      <xdr:col>0</xdr:col>
      <xdr:colOff>0</xdr:colOff>
      <xdr:row>1</xdr:row>
      <xdr:rowOff>57150</xdr:rowOff>
    </xdr:from>
    <xdr:to>
      <xdr:col>15</xdr:col>
      <xdr:colOff>143762</xdr:colOff>
      <xdr:row>4</xdr:row>
      <xdr:rowOff>66675</xdr:rowOff>
    </xdr:to>
    <xdr:pic>
      <xdr:nvPicPr>
        <xdr:cNvPr id="10" name="Image 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91618"/>
        <a:stretch/>
      </xdr:blipFill>
      <xdr:spPr>
        <a:xfrm>
          <a:off x="0" y="219075"/>
          <a:ext cx="11573762" cy="495300"/>
        </a:xfrm>
        <a:prstGeom prst="rect">
          <a:avLst/>
        </a:prstGeom>
      </xdr:spPr>
    </xdr:pic>
    <xdr:clientData/>
  </xdr:twoCellAnchor>
  <xdr:twoCellAnchor editAs="oneCell">
    <xdr:from>
      <xdr:col>15</xdr:col>
      <xdr:colOff>225947</xdr:colOff>
      <xdr:row>0</xdr:row>
      <xdr:rowOff>0</xdr:rowOff>
    </xdr:from>
    <xdr:to>
      <xdr:col>19</xdr:col>
      <xdr:colOff>66674</xdr:colOff>
      <xdr:row>7</xdr:row>
      <xdr:rowOff>62172</xdr:rowOff>
    </xdr:to>
    <xdr:pic>
      <xdr:nvPicPr>
        <xdr:cNvPr id="20" name="Imag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5947" y="0"/>
          <a:ext cx="2888727" cy="1195647"/>
        </a:xfrm>
        <a:prstGeom prst="rect">
          <a:avLst/>
        </a:prstGeom>
      </xdr:spPr>
    </xdr:pic>
    <xdr:clientData/>
  </xdr:twoCellAnchor>
  <xdr:twoCellAnchor editAs="oneCell">
    <xdr:from>
      <xdr:col>15</xdr:col>
      <xdr:colOff>295275</xdr:colOff>
      <xdr:row>7</xdr:row>
      <xdr:rowOff>85993</xdr:rowOff>
    </xdr:from>
    <xdr:to>
      <xdr:col>19</xdr:col>
      <xdr:colOff>27812</xdr:colOff>
      <xdr:row>14</xdr:row>
      <xdr:rowOff>152399</xdr:rowOff>
    </xdr:to>
    <xdr:pic>
      <xdr:nvPicPr>
        <xdr:cNvPr id="11" name="Image 10"/>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0" b="95203" l="0" r="98567">
                      <a14:foregroundMark x1="26433" y1="22878" x2="19108" y2="11808"/>
                      <a14:foregroundMark x1="32962" y1="20664" x2="38057" y2="22140"/>
                      <a14:foregroundMark x1="65764" y1="27675" x2="90127" y2="4059"/>
                      <a14:foregroundMark x1="7484" y1="4797" x2="4140" y2="1476"/>
                      <a14:foregroundMark x1="51433" y1="77860" x2="51115" y2="95203"/>
                      <a14:foregroundMark x1="86306" y1="17343" x2="98726" y2="1476"/>
                      <a14:foregroundMark x1="68471" y1="45387" x2="38694" y2="46125"/>
                      <a14:foregroundMark x1="81847" y1="27675" x2="17516" y2="30258"/>
                      <a14:foregroundMark x1="11306" y1="9594" x2="1433" y2="0"/>
                      <a14:foregroundMark x1="17197" y1="8856" x2="0" y2="2214"/>
                      <a14:foregroundMark x1="30414" y1="9594" x2="68471" y2="14391"/>
                    </a14:backgroundRemoval>
                  </a14:imgEffect>
                </a14:imgLayer>
              </a14:imgProps>
            </a:ext>
            <a:ext uri="{28A0092B-C50C-407E-A947-70E740481C1C}">
              <a14:useLocalDpi xmlns:a14="http://schemas.microsoft.com/office/drawing/2010/main" val="0"/>
            </a:ext>
          </a:extLst>
        </a:blip>
        <a:stretch>
          <a:fillRect/>
        </a:stretch>
      </xdr:blipFill>
      <xdr:spPr>
        <a:xfrm>
          <a:off x="11725275" y="1219468"/>
          <a:ext cx="2780537" cy="1199881"/>
        </a:xfrm>
        <a:prstGeom prst="rect">
          <a:avLst/>
        </a:prstGeom>
      </xdr:spPr>
    </xdr:pic>
    <xdr:clientData/>
  </xdr:twoCellAnchor>
  <xdr:twoCellAnchor editAs="oneCell">
    <xdr:from>
      <xdr:col>0</xdr:col>
      <xdr:colOff>19051</xdr:colOff>
      <xdr:row>76</xdr:row>
      <xdr:rowOff>28575</xdr:rowOff>
    </xdr:from>
    <xdr:to>
      <xdr:col>9</xdr:col>
      <xdr:colOff>704851</xdr:colOff>
      <xdr:row>79</xdr:row>
      <xdr:rowOff>63315</xdr:rowOff>
    </xdr:to>
    <xdr:pic>
      <xdr:nvPicPr>
        <xdr:cNvPr id="8" name="Image 7"/>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213" b="17128"/>
        <a:stretch/>
      </xdr:blipFill>
      <xdr:spPr>
        <a:xfrm>
          <a:off x="19051" y="12334875"/>
          <a:ext cx="7543800" cy="520515"/>
        </a:xfrm>
        <a:prstGeom prst="rect">
          <a:avLst/>
        </a:prstGeom>
      </xdr:spPr>
    </xdr:pic>
    <xdr:clientData/>
  </xdr:twoCellAnchor>
  <xdr:twoCellAnchor editAs="oneCell">
    <xdr:from>
      <xdr:col>0</xdr:col>
      <xdr:colOff>38100</xdr:colOff>
      <xdr:row>80</xdr:row>
      <xdr:rowOff>9525</xdr:rowOff>
    </xdr:from>
    <xdr:to>
      <xdr:col>22</xdr:col>
      <xdr:colOff>428626</xdr:colOff>
      <xdr:row>155</xdr:row>
      <xdr:rowOff>8560</xdr:rowOff>
    </xdr:to>
    <xdr:pic>
      <xdr:nvPicPr>
        <xdr:cNvPr id="3" name="Image 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70" t="2894" r="1346"/>
        <a:stretch/>
      </xdr:blipFill>
      <xdr:spPr>
        <a:xfrm>
          <a:off x="38100" y="12963525"/>
          <a:ext cx="17154526" cy="12143410"/>
        </a:xfrm>
        <a:prstGeom prst="rect">
          <a:avLst/>
        </a:prstGeom>
      </xdr:spPr>
    </xdr:pic>
    <xdr:clientData/>
  </xdr:twoCellAnchor>
</xdr:wsDr>
</file>

<file path=xl/tables/table1.xml><?xml version="1.0" encoding="utf-8"?>
<table xmlns="http://schemas.openxmlformats.org/spreadsheetml/2006/main" id="2" name="Tableau2" displayName="Tableau2" ref="A4:P27" totalsRowShown="0" headerRowDxfId="25" dataDxfId="24">
  <autoFilter ref="A4:P27"/>
  <tableColumns count="16">
    <tableColumn id="1" name="Colonne1" dataDxfId="23"/>
    <tableColumn id="2" name="Colonne2" dataDxfId="22"/>
    <tableColumn id="3" name="Colonne3" dataDxfId="21"/>
    <tableColumn id="4" name="Colonne4" dataDxfId="20"/>
    <tableColumn id="5" name="Colonne5" dataDxfId="19">
      <calculatedColumnFormula>IF(D5="Rare","2",(IF(D5="Occasionnel","4",IF(D5="Fréquent","8",IF(D5="Très fréquent","16",IF(D5="",""))))))</calculatedColumnFormula>
    </tableColumn>
    <tableColumn id="6" name="Colonne6" dataDxfId="18"/>
    <tableColumn id="7" name="Colonne7" dataDxfId="17">
      <calculatedColumnFormula>IF(F5="Faible","2",(IF(F5="Moyenne","4",IF(F5="Grave","8",IF(F5="Très grave","16",IF(F5="",""))))))</calculatedColumnFormula>
    </tableColumn>
    <tableColumn id="8" name="Colonne8" dataDxfId="16">
      <calculatedColumnFormula>IFERROR(E5*G5,"")</calculatedColumnFormula>
    </tableColumn>
    <tableColumn id="9" name="Colonne9" dataDxfId="15"/>
    <tableColumn id="10" name="Colonne10" dataDxfId="14"/>
    <tableColumn id="11" name="Colonne11" dataDxfId="13">
      <calculatedColumnFormula>IF(J5="Non maîtrisée","1",(IF(J5="Peu maîtrisée","2",IF(J5="Assez maîtrisée","4",IF(J5="Maîtrisée","8",IF(J5="",""))))))</calculatedColumnFormula>
    </tableColumn>
    <tableColumn id="12" name="Colonne12" dataDxfId="12">
      <calculatedColumnFormula>IFERROR(H5/K5,"")</calculatedColumnFormula>
    </tableColumn>
    <tableColumn id="13" name="Colonne13" dataDxfId="11"/>
    <tableColumn id="14" name="Colonne14" dataDxfId="10"/>
    <tableColumn id="15" name="Colonne15" dataDxfId="9"/>
    <tableColumn id="16" name="Colonne16" dataDxfId="8"/>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60BB46"/>
    <pageSetUpPr fitToPage="1"/>
  </sheetPr>
  <dimension ref="A1"/>
  <sheetViews>
    <sheetView tabSelected="1" topLeftCell="A114" zoomScaleNormal="100" workbookViewId="0">
      <selection activeCell="W13" sqref="W13"/>
    </sheetView>
  </sheetViews>
  <sheetFormatPr baseColWidth="10" defaultRowHeight="12.75" x14ac:dyDescent="0.2"/>
  <cols>
    <col min="1" max="16384" width="11.42578125" style="132"/>
  </cols>
  <sheetData>
    <row r="1" spans="1:1" x14ac:dyDescent="0.2">
      <c r="A1" s="137"/>
    </row>
  </sheetData>
  <pageMargins left="0.59055118110236227" right="0.59055118110236227" top="0.59055118110236227" bottom="0.59055118110236227" header="0.31496062992125984" footer="0.31496062992125984"/>
  <pageSetup paperSize="9" scale="59" fitToHeight="0" orientation="landscape" horizontalDpi="300" verticalDpi="0" r:id="rId1"/>
  <headerFooter scaleWithDoc="0" alignWithMargins="0">
    <oddHeader>&amp;LImprimé le &amp;D&amp;CDocument unique d'évaluation des risques professionnels&amp;RPage &amp;P/&amp;N</oddHeader>
    <oddFooter>&amp;L&amp;A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0BB46"/>
    <pageSetUpPr fitToPage="1"/>
  </sheetPr>
  <dimension ref="A1:E105"/>
  <sheetViews>
    <sheetView workbookViewId="0"/>
  </sheetViews>
  <sheetFormatPr baseColWidth="10" defaultRowHeight="12.75" x14ac:dyDescent="0.2"/>
  <cols>
    <col min="1" max="1" width="50.42578125" style="136" customWidth="1"/>
    <col min="2" max="2" width="14.140625" style="136" customWidth="1"/>
    <col min="3" max="3" width="10.5703125" style="136" customWidth="1"/>
    <col min="4" max="4" width="14.28515625" style="136" customWidth="1"/>
    <col min="5" max="5" width="23.42578125" style="136" customWidth="1"/>
    <col min="6" max="16384" width="11.42578125" style="136"/>
  </cols>
  <sheetData>
    <row r="1" spans="1:5" ht="30" x14ac:dyDescent="0.2">
      <c r="A1" s="255" t="s">
        <v>314</v>
      </c>
    </row>
    <row r="2" spans="1:5" ht="15.75" x14ac:dyDescent="0.2">
      <c r="A2" s="258"/>
    </row>
    <row r="3" spans="1:5" ht="15.75" x14ac:dyDescent="0.2">
      <c r="A3" s="133" t="s">
        <v>319</v>
      </c>
    </row>
    <row r="4" spans="1:5" ht="16.5" thickBot="1" x14ac:dyDescent="0.25">
      <c r="A4" s="133"/>
    </row>
    <row r="5" spans="1:5" ht="32.25" thickBot="1" x14ac:dyDescent="0.25">
      <c r="A5" s="134" t="s">
        <v>313</v>
      </c>
      <c r="B5" s="135" t="s">
        <v>312</v>
      </c>
      <c r="C5" s="135" t="s">
        <v>311</v>
      </c>
      <c r="D5" s="135" t="s">
        <v>310</v>
      </c>
      <c r="E5" s="135" t="s">
        <v>309</v>
      </c>
    </row>
    <row r="6" spans="1:5" ht="13.15" customHeight="1" x14ac:dyDescent="0.2">
      <c r="A6" s="297"/>
      <c r="B6" s="297"/>
      <c r="C6" s="297"/>
      <c r="D6" s="297"/>
      <c r="E6" s="297"/>
    </row>
    <row r="7" spans="1:5" ht="13.9" customHeight="1" thickBot="1" x14ac:dyDescent="0.25">
      <c r="A7" s="298"/>
      <c r="B7" s="298"/>
      <c r="C7" s="298"/>
      <c r="D7" s="298"/>
      <c r="E7" s="298"/>
    </row>
    <row r="8" spans="1:5" ht="13.15" customHeight="1" x14ac:dyDescent="0.2">
      <c r="A8" s="297"/>
      <c r="B8" s="297"/>
      <c r="C8" s="297"/>
      <c r="D8" s="297"/>
      <c r="E8" s="297"/>
    </row>
    <row r="9" spans="1:5" ht="13.9" customHeight="1" thickBot="1" x14ac:dyDescent="0.25">
      <c r="A9" s="298"/>
      <c r="B9" s="298"/>
      <c r="C9" s="298"/>
      <c r="D9" s="298"/>
      <c r="E9" s="298"/>
    </row>
    <row r="10" spans="1:5" ht="13.15" customHeight="1" x14ac:dyDescent="0.2">
      <c r="A10" s="297"/>
      <c r="B10" s="297"/>
      <c r="C10" s="297"/>
      <c r="D10" s="297"/>
      <c r="E10" s="297"/>
    </row>
    <row r="11" spans="1:5" ht="13.9" customHeight="1" thickBot="1" x14ac:dyDescent="0.25">
      <c r="A11" s="298"/>
      <c r="B11" s="298"/>
      <c r="C11" s="298"/>
      <c r="D11" s="298"/>
      <c r="E11" s="298"/>
    </row>
    <row r="12" spans="1:5" ht="13.15" customHeight="1" x14ac:dyDescent="0.2">
      <c r="A12" s="297"/>
      <c r="B12" s="297"/>
      <c r="C12" s="297"/>
      <c r="D12" s="297"/>
      <c r="E12" s="297"/>
    </row>
    <row r="13" spans="1:5" ht="13.9" customHeight="1" thickBot="1" x14ac:dyDescent="0.25">
      <c r="A13" s="298"/>
      <c r="B13" s="298"/>
      <c r="C13" s="298"/>
      <c r="D13" s="298"/>
      <c r="E13" s="298"/>
    </row>
    <row r="14" spans="1:5" ht="13.15" customHeight="1" x14ac:dyDescent="0.2">
      <c r="A14" s="297"/>
      <c r="B14" s="297"/>
      <c r="C14" s="297"/>
      <c r="D14" s="297"/>
      <c r="E14" s="297"/>
    </row>
    <row r="15" spans="1:5" ht="13.9" customHeight="1" thickBot="1" x14ac:dyDescent="0.25">
      <c r="A15" s="298"/>
      <c r="B15" s="298"/>
      <c r="C15" s="298"/>
      <c r="D15" s="298"/>
      <c r="E15" s="298"/>
    </row>
    <row r="16" spans="1:5" ht="13.15" customHeight="1" x14ac:dyDescent="0.2">
      <c r="A16" s="297"/>
      <c r="B16" s="297"/>
      <c r="C16" s="297"/>
      <c r="D16" s="297"/>
      <c r="E16" s="297"/>
    </row>
    <row r="17" spans="1:5" ht="13.9" customHeight="1" thickBot="1" x14ac:dyDescent="0.25">
      <c r="A17" s="298"/>
      <c r="B17" s="298"/>
      <c r="C17" s="298"/>
      <c r="D17" s="298"/>
      <c r="E17" s="298"/>
    </row>
    <row r="18" spans="1:5" ht="13.15" customHeight="1" x14ac:dyDescent="0.2">
      <c r="A18" s="297"/>
      <c r="B18" s="297"/>
      <c r="C18" s="297"/>
      <c r="D18" s="297"/>
      <c r="E18" s="297"/>
    </row>
    <row r="19" spans="1:5" ht="13.9" customHeight="1" thickBot="1" x14ac:dyDescent="0.25">
      <c r="A19" s="298"/>
      <c r="B19" s="298"/>
      <c r="C19" s="298"/>
      <c r="D19" s="298"/>
      <c r="E19" s="298"/>
    </row>
    <row r="20" spans="1:5" ht="14.25" x14ac:dyDescent="0.2">
      <c r="A20" s="259"/>
    </row>
    <row r="21" spans="1:5" ht="14.25" x14ac:dyDescent="0.2">
      <c r="A21" s="259"/>
    </row>
    <row r="22" spans="1:5" ht="15.75" x14ac:dyDescent="0.2">
      <c r="A22" s="133" t="s">
        <v>308</v>
      </c>
    </row>
    <row r="23" spans="1:5" ht="16.5" thickBot="1" x14ac:dyDescent="0.25">
      <c r="A23" s="133"/>
    </row>
    <row r="24" spans="1:5" ht="32.25" customHeight="1" thickBot="1" x14ac:dyDescent="0.25">
      <c r="A24" s="134" t="s">
        <v>313</v>
      </c>
      <c r="B24" s="276" t="s">
        <v>375</v>
      </c>
      <c r="C24" s="276"/>
      <c r="D24" s="276"/>
      <c r="E24" s="276"/>
    </row>
    <row r="25" spans="1:5" ht="12.75" customHeight="1" thickBot="1" x14ac:dyDescent="0.25">
      <c r="A25" s="275"/>
      <c r="B25" s="276"/>
      <c r="C25" s="276"/>
      <c r="D25" s="276"/>
      <c r="E25" s="276"/>
    </row>
    <row r="26" spans="1:5" ht="13.5" customHeight="1" thickBot="1" x14ac:dyDescent="0.25">
      <c r="A26" s="275"/>
      <c r="B26" s="276"/>
      <c r="C26" s="276"/>
      <c r="D26" s="276"/>
      <c r="E26" s="276"/>
    </row>
    <row r="27" spans="1:5" ht="12.75" customHeight="1" thickBot="1" x14ac:dyDescent="0.25">
      <c r="A27" s="275"/>
      <c r="B27" s="276"/>
      <c r="C27" s="276"/>
      <c r="D27" s="276"/>
      <c r="E27" s="276"/>
    </row>
    <row r="28" spans="1:5" ht="13.5" customHeight="1" thickBot="1" x14ac:dyDescent="0.25">
      <c r="A28" s="275"/>
      <c r="B28" s="276"/>
      <c r="C28" s="276"/>
      <c r="D28" s="276"/>
      <c r="E28" s="276"/>
    </row>
    <row r="29" spans="1:5" ht="15.75" x14ac:dyDescent="0.2">
      <c r="A29" s="133"/>
    </row>
    <row r="30" spans="1:5" ht="15.75" x14ac:dyDescent="0.2">
      <c r="A30" s="133"/>
    </row>
    <row r="31" spans="1:5" ht="15.75" x14ac:dyDescent="0.2">
      <c r="A31" s="133" t="s">
        <v>320</v>
      </c>
    </row>
    <row r="32" spans="1:5" ht="16.5" thickBot="1" x14ac:dyDescent="0.25">
      <c r="A32" s="133"/>
    </row>
    <row r="33" spans="1:3" ht="16.5" thickBot="1" x14ac:dyDescent="0.25">
      <c r="A33" s="134" t="s">
        <v>307</v>
      </c>
      <c r="B33" s="135" t="s">
        <v>306</v>
      </c>
      <c r="C33" s="135" t="s">
        <v>305</v>
      </c>
    </row>
    <row r="34" spans="1:3" ht="15.75" x14ac:dyDescent="0.2">
      <c r="A34" s="260"/>
      <c r="B34" s="289"/>
      <c r="C34" s="289"/>
    </row>
    <row r="35" spans="1:3" ht="28.15" customHeight="1" x14ac:dyDescent="0.2">
      <c r="A35" s="260" t="s">
        <v>304</v>
      </c>
      <c r="B35" s="290"/>
      <c r="C35" s="290"/>
    </row>
    <row r="36" spans="1:3" ht="34.15" customHeight="1" x14ac:dyDescent="0.2">
      <c r="A36" s="260" t="s">
        <v>303</v>
      </c>
      <c r="B36" s="290"/>
      <c r="C36" s="290"/>
    </row>
    <row r="37" spans="1:3" ht="36" customHeight="1" x14ac:dyDescent="0.2">
      <c r="A37" s="260" t="s">
        <v>302</v>
      </c>
      <c r="B37" s="290"/>
      <c r="C37" s="290"/>
    </row>
    <row r="38" spans="1:3" ht="27" customHeight="1" x14ac:dyDescent="0.2">
      <c r="A38" s="260" t="s">
        <v>301</v>
      </c>
      <c r="B38" s="290"/>
      <c r="C38" s="290"/>
    </row>
    <row r="39" spans="1:3" ht="30" customHeight="1" x14ac:dyDescent="0.2">
      <c r="A39" s="260" t="s">
        <v>300</v>
      </c>
      <c r="B39" s="290"/>
      <c r="C39" s="290"/>
    </row>
    <row r="40" spans="1:3" ht="29.45" customHeight="1" x14ac:dyDescent="0.2">
      <c r="A40" s="260" t="s">
        <v>299</v>
      </c>
      <c r="B40" s="290"/>
      <c r="C40" s="290"/>
    </row>
    <row r="41" spans="1:3" ht="30" customHeight="1" x14ac:dyDescent="0.2">
      <c r="A41" s="260" t="s">
        <v>298</v>
      </c>
      <c r="B41" s="290"/>
      <c r="C41" s="290"/>
    </row>
    <row r="42" spans="1:3" ht="25.9" customHeight="1" x14ac:dyDescent="0.2">
      <c r="A42" s="260" t="s">
        <v>297</v>
      </c>
      <c r="B42" s="290"/>
      <c r="C42" s="290"/>
    </row>
    <row r="43" spans="1:3" ht="31.15" customHeight="1" x14ac:dyDescent="0.2">
      <c r="A43" s="260" t="s">
        <v>296</v>
      </c>
      <c r="B43" s="290"/>
      <c r="C43" s="290"/>
    </row>
    <row r="44" spans="1:3" ht="24.6" customHeight="1" x14ac:dyDescent="0.2">
      <c r="A44" s="260" t="s">
        <v>295</v>
      </c>
      <c r="B44" s="290"/>
      <c r="C44" s="290"/>
    </row>
    <row r="45" spans="1:3" ht="16.5" thickBot="1" x14ac:dyDescent="0.25">
      <c r="A45" s="261"/>
      <c r="B45" s="291"/>
      <c r="C45" s="291"/>
    </row>
    <row r="46" spans="1:3" ht="15.75" x14ac:dyDescent="0.2">
      <c r="A46" s="133"/>
    </row>
    <row r="47" spans="1:3" ht="15.75" x14ac:dyDescent="0.2">
      <c r="A47" s="133"/>
    </row>
    <row r="48" spans="1:3" ht="15.75" x14ac:dyDescent="0.2">
      <c r="A48" s="133" t="s">
        <v>294</v>
      </c>
    </row>
    <row r="49" spans="1:5" ht="14.25" x14ac:dyDescent="0.2">
      <c r="A49" s="259" t="s">
        <v>293</v>
      </c>
    </row>
    <row r="50" spans="1:5" ht="15" thickBot="1" x14ac:dyDescent="0.25">
      <c r="A50" s="259"/>
    </row>
    <row r="51" spans="1:5" ht="32.25" customHeight="1" thickBot="1" x14ac:dyDescent="0.25">
      <c r="A51" s="134" t="s">
        <v>313</v>
      </c>
      <c r="B51" s="276" t="s">
        <v>376</v>
      </c>
      <c r="C51" s="276"/>
      <c r="D51" s="257"/>
      <c r="E51" s="257"/>
    </row>
    <row r="52" spans="1:5" ht="12.75" customHeight="1" thickBot="1" x14ac:dyDescent="0.25">
      <c r="A52" s="256"/>
      <c r="B52" s="276"/>
      <c r="C52" s="276"/>
      <c r="D52" s="257"/>
      <c r="E52" s="257"/>
    </row>
    <row r="53" spans="1:5" ht="13.5" customHeight="1" thickBot="1" x14ac:dyDescent="0.25">
      <c r="A53" s="256"/>
      <c r="B53" s="276"/>
      <c r="C53" s="276"/>
      <c r="D53" s="257"/>
      <c r="E53" s="257"/>
    </row>
    <row r="54" spans="1:5" ht="12.75" customHeight="1" thickBot="1" x14ac:dyDescent="0.25">
      <c r="A54" s="256"/>
      <c r="B54" s="276"/>
      <c r="C54" s="276"/>
      <c r="D54" s="257"/>
      <c r="E54" s="257"/>
    </row>
    <row r="55" spans="1:5" ht="13.5" customHeight="1" thickBot="1" x14ac:dyDescent="0.25">
      <c r="A55" s="256"/>
      <c r="B55" s="276"/>
      <c r="C55" s="276"/>
      <c r="D55" s="257"/>
      <c r="E55" s="257"/>
    </row>
    <row r="56" spans="1:5" ht="14.25" x14ac:dyDescent="0.2">
      <c r="A56" s="259"/>
    </row>
    <row r="57" spans="1:5" ht="14.25" x14ac:dyDescent="0.2">
      <c r="A57" s="259"/>
    </row>
    <row r="58" spans="1:5" ht="14.25" x14ac:dyDescent="0.2">
      <c r="A58" s="259"/>
    </row>
    <row r="59" spans="1:5" ht="15.75" x14ac:dyDescent="0.2">
      <c r="A59" s="133" t="s">
        <v>292</v>
      </c>
    </row>
    <row r="60" spans="1:5" ht="16.5" thickBot="1" x14ac:dyDescent="0.25">
      <c r="A60" s="262"/>
    </row>
    <row r="61" spans="1:5" ht="31.9" customHeight="1" thickBot="1" x14ac:dyDescent="0.25">
      <c r="A61" s="134" t="s">
        <v>291</v>
      </c>
      <c r="B61" s="263" t="s">
        <v>290</v>
      </c>
      <c r="C61" s="264" t="s">
        <v>289</v>
      </c>
      <c r="D61" s="292" t="s">
        <v>288</v>
      </c>
      <c r="E61" s="293"/>
    </row>
    <row r="62" spans="1:5" ht="16.5" thickBot="1" x14ac:dyDescent="0.25">
      <c r="A62" s="261"/>
      <c r="B62" s="265"/>
      <c r="C62" s="265"/>
      <c r="D62" s="295"/>
      <c r="E62" s="296"/>
    </row>
    <row r="63" spans="1:5" ht="16.5" thickBot="1" x14ac:dyDescent="0.25">
      <c r="A63" s="261"/>
      <c r="B63" s="265"/>
      <c r="C63" s="265"/>
      <c r="D63" s="295"/>
      <c r="E63" s="296"/>
    </row>
    <row r="64" spans="1:5" ht="16.5" thickBot="1" x14ac:dyDescent="0.25">
      <c r="A64" s="261"/>
      <c r="B64" s="265"/>
      <c r="C64" s="265"/>
      <c r="D64" s="295"/>
      <c r="E64" s="296"/>
    </row>
    <row r="65" spans="1:5" ht="16.5" thickBot="1" x14ac:dyDescent="0.25">
      <c r="A65" s="261"/>
      <c r="B65" s="265"/>
      <c r="C65" s="265"/>
      <c r="D65" s="295"/>
      <c r="E65" s="296"/>
    </row>
    <row r="66" spans="1:5" ht="15.75" x14ac:dyDescent="0.2">
      <c r="A66" s="133"/>
    </row>
    <row r="67" spans="1:5" ht="15" customHeight="1" x14ac:dyDescent="0.2">
      <c r="A67" s="131"/>
    </row>
    <row r="68" spans="1:5" ht="30" x14ac:dyDescent="0.2">
      <c r="A68" s="255" t="s">
        <v>287</v>
      </c>
      <c r="B68" s="255"/>
      <c r="C68" s="255"/>
      <c r="D68" s="255"/>
      <c r="E68" s="255"/>
    </row>
    <row r="69" spans="1:5" ht="30" x14ac:dyDescent="0.2">
      <c r="A69" s="255" t="s">
        <v>286</v>
      </c>
      <c r="B69" s="255"/>
      <c r="C69" s="255"/>
      <c r="D69" s="255"/>
      <c r="E69" s="255"/>
    </row>
    <row r="70" spans="1:5" ht="15.75" customHeight="1" x14ac:dyDescent="0.2">
      <c r="A70" s="131"/>
    </row>
    <row r="71" spans="1:5" ht="18" x14ac:dyDescent="0.2">
      <c r="A71" s="266" t="s">
        <v>285</v>
      </c>
    </row>
    <row r="72" spans="1:5" ht="18.75" thickBot="1" x14ac:dyDescent="0.25">
      <c r="A72" s="266"/>
    </row>
    <row r="73" spans="1:5" ht="18.75" thickBot="1" x14ac:dyDescent="0.25">
      <c r="A73" s="272" t="s">
        <v>280</v>
      </c>
      <c r="B73" s="294" t="s">
        <v>284</v>
      </c>
      <c r="C73" s="278"/>
      <c r="D73" s="278"/>
      <c r="E73" s="279"/>
    </row>
    <row r="74" spans="1:5" ht="15" x14ac:dyDescent="0.2">
      <c r="A74" s="267"/>
      <c r="B74" s="277"/>
      <c r="C74" s="278"/>
      <c r="D74" s="278"/>
      <c r="E74" s="279"/>
    </row>
    <row r="75" spans="1:5" ht="15" x14ac:dyDescent="0.2">
      <c r="A75" s="267" t="s">
        <v>283</v>
      </c>
      <c r="B75" s="280"/>
      <c r="C75" s="286"/>
      <c r="D75" s="281"/>
      <c r="E75" s="282"/>
    </row>
    <row r="76" spans="1:5" ht="15.75" thickBot="1" x14ac:dyDescent="0.25">
      <c r="A76" s="268"/>
      <c r="B76" s="283"/>
      <c r="C76" s="284"/>
      <c r="D76" s="284"/>
      <c r="E76" s="285"/>
    </row>
    <row r="77" spans="1:5" ht="15" x14ac:dyDescent="0.2">
      <c r="A77" s="267"/>
      <c r="B77" s="277"/>
      <c r="C77" s="278"/>
      <c r="D77" s="278"/>
      <c r="E77" s="279"/>
    </row>
    <row r="78" spans="1:5" ht="15" x14ac:dyDescent="0.2">
      <c r="A78" s="267" t="s">
        <v>282</v>
      </c>
      <c r="B78" s="280"/>
      <c r="C78" s="286"/>
      <c r="D78" s="281"/>
      <c r="E78" s="282"/>
    </row>
    <row r="79" spans="1:5" ht="15.75" thickBot="1" x14ac:dyDescent="0.25">
      <c r="A79" s="268"/>
      <c r="B79" s="283"/>
      <c r="C79" s="284"/>
      <c r="D79" s="284"/>
      <c r="E79" s="285"/>
    </row>
    <row r="80" spans="1:5" ht="15.75" x14ac:dyDescent="0.2">
      <c r="A80" s="258"/>
    </row>
    <row r="81" spans="1:5" ht="15.75" x14ac:dyDescent="0.2">
      <c r="A81" s="258"/>
    </row>
    <row r="82" spans="1:5" ht="20.25" x14ac:dyDescent="0.2">
      <c r="A82" s="273" t="s">
        <v>281</v>
      </c>
    </row>
    <row r="83" spans="1:5" ht="18.75" thickBot="1" x14ac:dyDescent="0.25">
      <c r="A83" s="266"/>
    </row>
    <row r="84" spans="1:5" ht="18.75" thickBot="1" x14ac:dyDescent="0.3">
      <c r="A84" s="272" t="s">
        <v>280</v>
      </c>
      <c r="B84" s="287" t="s">
        <v>279</v>
      </c>
      <c r="C84" s="288"/>
      <c r="D84" s="288"/>
      <c r="E84" s="274" t="s">
        <v>278</v>
      </c>
    </row>
    <row r="85" spans="1:5" ht="15.75" x14ac:dyDescent="0.2">
      <c r="A85" s="260"/>
      <c r="B85" s="277"/>
      <c r="C85" s="278"/>
      <c r="D85" s="279"/>
      <c r="E85" s="269"/>
    </row>
    <row r="86" spans="1:5" ht="15.75" x14ac:dyDescent="0.2">
      <c r="A86" s="260" t="s">
        <v>277</v>
      </c>
      <c r="B86" s="280"/>
      <c r="C86" s="281"/>
      <c r="D86" s="282"/>
      <c r="E86" s="270"/>
    </row>
    <row r="87" spans="1:5" ht="16.5" thickBot="1" x14ac:dyDescent="0.25">
      <c r="A87" s="261"/>
      <c r="B87" s="283"/>
      <c r="C87" s="284"/>
      <c r="D87" s="285"/>
      <c r="E87" s="270"/>
    </row>
    <row r="88" spans="1:5" ht="15.75" x14ac:dyDescent="0.2">
      <c r="A88" s="260"/>
      <c r="B88" s="277"/>
      <c r="C88" s="278"/>
      <c r="D88" s="279"/>
      <c r="E88" s="269"/>
    </row>
    <row r="89" spans="1:5" ht="15.75" x14ac:dyDescent="0.2">
      <c r="A89" s="260" t="s">
        <v>276</v>
      </c>
      <c r="B89" s="280"/>
      <c r="C89" s="281"/>
      <c r="D89" s="282"/>
      <c r="E89" s="270"/>
    </row>
    <row r="90" spans="1:5" ht="16.5" thickBot="1" x14ac:dyDescent="0.25">
      <c r="A90" s="261"/>
      <c r="B90" s="283"/>
      <c r="C90" s="284"/>
      <c r="D90" s="285"/>
      <c r="E90" s="271"/>
    </row>
    <row r="91" spans="1:5" ht="15.75" x14ac:dyDescent="0.2">
      <c r="A91" s="260"/>
      <c r="B91" s="277"/>
      <c r="C91" s="278"/>
      <c r="D91" s="279"/>
      <c r="E91" s="269"/>
    </row>
    <row r="92" spans="1:5" ht="15.75" x14ac:dyDescent="0.2">
      <c r="A92" s="260" t="s">
        <v>275</v>
      </c>
      <c r="B92" s="280"/>
      <c r="C92" s="281"/>
      <c r="D92" s="282"/>
      <c r="E92" s="270"/>
    </row>
    <row r="93" spans="1:5" ht="16.5" thickBot="1" x14ac:dyDescent="0.25">
      <c r="A93" s="261"/>
      <c r="B93" s="283"/>
      <c r="C93" s="284"/>
      <c r="D93" s="285"/>
      <c r="E93" s="271"/>
    </row>
    <row r="94" spans="1:5" ht="15.75" x14ac:dyDescent="0.2">
      <c r="A94" s="260"/>
      <c r="B94" s="277"/>
      <c r="C94" s="278"/>
      <c r="D94" s="279"/>
      <c r="E94" s="269"/>
    </row>
    <row r="95" spans="1:5" ht="15.75" x14ac:dyDescent="0.2">
      <c r="A95" s="260" t="s">
        <v>274</v>
      </c>
      <c r="B95" s="280"/>
      <c r="C95" s="281"/>
      <c r="D95" s="282"/>
      <c r="E95" s="270"/>
    </row>
    <row r="96" spans="1:5" ht="16.5" thickBot="1" x14ac:dyDescent="0.25">
      <c r="A96" s="261"/>
      <c r="B96" s="283"/>
      <c r="C96" s="284"/>
      <c r="D96" s="285"/>
      <c r="E96" s="271"/>
    </row>
    <row r="97" spans="1:5" ht="15.75" x14ac:dyDescent="0.2">
      <c r="A97" s="260"/>
      <c r="B97" s="277"/>
      <c r="C97" s="278"/>
      <c r="D97" s="279"/>
      <c r="E97" s="269"/>
    </row>
    <row r="98" spans="1:5" ht="15.75" x14ac:dyDescent="0.2">
      <c r="A98" s="260" t="s">
        <v>273</v>
      </c>
      <c r="B98" s="280"/>
      <c r="C98" s="281"/>
      <c r="D98" s="282"/>
      <c r="E98" s="270"/>
    </row>
    <row r="99" spans="1:5" ht="16.5" thickBot="1" x14ac:dyDescent="0.25">
      <c r="A99" s="261"/>
      <c r="B99" s="283"/>
      <c r="C99" s="284"/>
      <c r="D99" s="285"/>
      <c r="E99" s="271"/>
    </row>
    <row r="100" spans="1:5" ht="15.75" x14ac:dyDescent="0.2">
      <c r="A100" s="260"/>
      <c r="B100" s="277"/>
      <c r="C100" s="278"/>
      <c r="D100" s="279"/>
      <c r="E100" s="270"/>
    </row>
    <row r="101" spans="1:5" ht="15.75" x14ac:dyDescent="0.2">
      <c r="A101" s="260" t="s">
        <v>272</v>
      </c>
      <c r="B101" s="280"/>
      <c r="C101" s="281"/>
      <c r="D101" s="282"/>
      <c r="E101" s="270"/>
    </row>
    <row r="102" spans="1:5" ht="15.75" x14ac:dyDescent="0.2">
      <c r="A102" s="260" t="s">
        <v>271</v>
      </c>
      <c r="B102" s="280"/>
      <c r="C102" s="281"/>
      <c r="D102" s="282"/>
      <c r="E102" s="270"/>
    </row>
    <row r="103" spans="1:5" ht="16.5" thickBot="1" x14ac:dyDescent="0.25">
      <c r="A103" s="261"/>
      <c r="B103" s="283"/>
      <c r="C103" s="284"/>
      <c r="D103" s="285"/>
      <c r="E103" s="271"/>
    </row>
    <row r="104" spans="1:5" ht="15.75" x14ac:dyDescent="0.2">
      <c r="A104" s="258"/>
    </row>
    <row r="105" spans="1:5" ht="15.75" x14ac:dyDescent="0.2">
      <c r="A105" s="258"/>
    </row>
  </sheetData>
  <mergeCells count="62">
    <mergeCell ref="A8:A9"/>
    <mergeCell ref="B8:B9"/>
    <mergeCell ref="C8:C9"/>
    <mergeCell ref="D8:D9"/>
    <mergeCell ref="E8:E9"/>
    <mergeCell ref="A6:A7"/>
    <mergeCell ref="B6:B7"/>
    <mergeCell ref="C6:C7"/>
    <mergeCell ref="D6:D7"/>
    <mergeCell ref="E6:E7"/>
    <mergeCell ref="A12:A13"/>
    <mergeCell ref="B12:B13"/>
    <mergeCell ref="C12:C13"/>
    <mergeCell ref="D12:D13"/>
    <mergeCell ref="E12:E13"/>
    <mergeCell ref="A10:A11"/>
    <mergeCell ref="B10:B11"/>
    <mergeCell ref="C10:C11"/>
    <mergeCell ref="D10:D11"/>
    <mergeCell ref="E10:E11"/>
    <mergeCell ref="A16:A17"/>
    <mergeCell ref="B16:B17"/>
    <mergeCell ref="C16:C17"/>
    <mergeCell ref="D16:D17"/>
    <mergeCell ref="E16:E17"/>
    <mergeCell ref="A14:A15"/>
    <mergeCell ref="B14:B15"/>
    <mergeCell ref="C14:C15"/>
    <mergeCell ref="D14:D15"/>
    <mergeCell ref="E14:E15"/>
    <mergeCell ref="A18:A19"/>
    <mergeCell ref="B18:B19"/>
    <mergeCell ref="C18:C19"/>
    <mergeCell ref="D18:D19"/>
    <mergeCell ref="E18:E19"/>
    <mergeCell ref="B74:E76"/>
    <mergeCell ref="B77:E79"/>
    <mergeCell ref="B84:D84"/>
    <mergeCell ref="B34:B45"/>
    <mergeCell ref="C34:C45"/>
    <mergeCell ref="D61:E61"/>
    <mergeCell ref="B73:E73"/>
    <mergeCell ref="D62:E62"/>
    <mergeCell ref="D63:E63"/>
    <mergeCell ref="D64:E64"/>
    <mergeCell ref="D65:E65"/>
    <mergeCell ref="B51:C51"/>
    <mergeCell ref="B52:C52"/>
    <mergeCell ref="B53:C53"/>
    <mergeCell ref="B54:C54"/>
    <mergeCell ref="B55:C55"/>
    <mergeCell ref="B100:D103"/>
    <mergeCell ref="B85:D87"/>
    <mergeCell ref="B88:D90"/>
    <mergeCell ref="B91:D93"/>
    <mergeCell ref="B94:D96"/>
    <mergeCell ref="B97:D99"/>
    <mergeCell ref="A25:A26"/>
    <mergeCell ref="A27:A28"/>
    <mergeCell ref="B24:E24"/>
    <mergeCell ref="B25:E26"/>
    <mergeCell ref="B27:E28"/>
  </mergeCells>
  <pageMargins left="0.59055118110236227" right="0.59055118110236227" top="0.59055118110236227" bottom="0.59055118110236227" header="0.31496062992125984" footer="0.31496062992125984"/>
  <pageSetup paperSize="9" fitToHeight="0" orientation="landscape" horizontalDpi="300" verticalDpi="0" r:id="rId1"/>
  <headerFooter scaleWithDoc="0" alignWithMargins="0">
    <oddHeader>&amp;LImprimé le &amp;D&amp;CDocument unique d'évaluation des risques professionnels&amp;RPage &amp;P/&amp;N</oddHeader>
    <oddFooter>&amp;L&amp;A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7637"/>
    <pageSetUpPr fitToPage="1"/>
  </sheetPr>
  <dimension ref="A1:P27"/>
  <sheetViews>
    <sheetView zoomScale="85" zoomScaleNormal="85" workbookViewId="0">
      <pane ySplit="2" topLeftCell="A3" activePane="bottomLeft" state="frozen"/>
      <selection activeCell="G4" sqref="G4:G8"/>
      <selection pane="bottomLeft" sqref="A1:B2"/>
    </sheetView>
  </sheetViews>
  <sheetFormatPr baseColWidth="10" defaultColWidth="11.42578125" defaultRowHeight="12.75" x14ac:dyDescent="0.2"/>
  <cols>
    <col min="1" max="1" width="14.7109375" style="9" customWidth="1"/>
    <col min="2" max="2" width="20.7109375" style="9" customWidth="1"/>
    <col min="3" max="3" width="36.5703125" style="9" customWidth="1"/>
    <col min="4" max="4" width="14.28515625" style="9" customWidth="1"/>
    <col min="5" max="5" width="1.5703125" style="9" hidden="1" customWidth="1"/>
    <col min="6" max="6" width="14" style="9" customWidth="1"/>
    <col min="7" max="7" width="18.28515625" style="9" hidden="1" customWidth="1"/>
    <col min="8" max="8" width="10.85546875" style="9" customWidth="1"/>
    <col min="9" max="9" width="53.85546875" style="9" customWidth="1"/>
    <col min="10" max="10" width="27.140625" style="9" customWidth="1"/>
    <col min="11" max="11" width="9.5703125" style="9" hidden="1" customWidth="1"/>
    <col min="12" max="12" width="13" style="9" customWidth="1"/>
    <col min="13" max="13" width="32.28515625" style="9" customWidth="1"/>
    <col min="14" max="14" width="15.28515625" style="9" customWidth="1"/>
    <col min="15" max="15" width="13" style="9" customWidth="1"/>
    <col min="16" max="16" width="17.28515625" style="9" customWidth="1"/>
    <col min="17" max="20" width="0" style="9" hidden="1" customWidth="1"/>
    <col min="21" max="16384" width="11.42578125" style="9"/>
  </cols>
  <sheetData>
    <row r="1" spans="1:16" ht="24.75" customHeight="1" thickBot="1" x14ac:dyDescent="0.25">
      <c r="A1" s="304" t="s">
        <v>3</v>
      </c>
      <c r="B1" s="305"/>
      <c r="C1" s="83" t="s">
        <v>4</v>
      </c>
      <c r="D1" s="305" t="s">
        <v>165</v>
      </c>
      <c r="E1" s="305"/>
      <c r="F1" s="305"/>
      <c r="G1" s="305"/>
      <c r="H1" s="305"/>
      <c r="I1" s="307" t="s">
        <v>161</v>
      </c>
      <c r="J1" s="309" t="s">
        <v>166</v>
      </c>
      <c r="K1" s="309"/>
      <c r="L1" s="309"/>
      <c r="M1" s="299" t="s">
        <v>6</v>
      </c>
      <c r="N1" s="299"/>
      <c r="O1" s="299"/>
      <c r="P1" s="300"/>
    </row>
    <row r="2" spans="1:16" ht="122.25" customHeight="1" thickBot="1" x14ac:dyDescent="0.25">
      <c r="A2" s="305"/>
      <c r="B2" s="306"/>
      <c r="C2" s="84" t="s">
        <v>7</v>
      </c>
      <c r="D2" s="84" t="s">
        <v>0</v>
      </c>
      <c r="E2" s="84"/>
      <c r="F2" s="84" t="s">
        <v>2</v>
      </c>
      <c r="G2" s="84"/>
      <c r="H2" s="85" t="s">
        <v>8</v>
      </c>
      <c r="I2" s="308"/>
      <c r="J2" s="86" t="s">
        <v>163</v>
      </c>
      <c r="K2" s="86"/>
      <c r="L2" s="87" t="s">
        <v>164</v>
      </c>
      <c r="M2" s="88" t="s">
        <v>9</v>
      </c>
      <c r="N2" s="88" t="s">
        <v>162</v>
      </c>
      <c r="O2" s="88" t="s">
        <v>10</v>
      </c>
      <c r="P2" s="88" t="s">
        <v>11</v>
      </c>
    </row>
    <row r="3" spans="1:16" ht="69.75" customHeight="1" thickBot="1" x14ac:dyDescent="0.25">
      <c r="A3" s="41"/>
      <c r="B3" s="71" t="s">
        <v>188</v>
      </c>
      <c r="C3" s="42"/>
      <c r="D3" s="301" t="s">
        <v>188</v>
      </c>
      <c r="E3" s="302"/>
      <c r="F3" s="303"/>
      <c r="G3" s="42"/>
      <c r="H3" s="42"/>
      <c r="I3" s="66"/>
      <c r="J3" s="67" t="s">
        <v>188</v>
      </c>
      <c r="K3" s="68"/>
      <c r="L3" s="69"/>
      <c r="M3" s="66"/>
      <c r="N3" s="66"/>
      <c r="O3" s="66"/>
      <c r="P3" s="66"/>
    </row>
    <row r="4" spans="1:16" ht="28.5" hidden="1" customHeight="1" thickBot="1" x14ac:dyDescent="0.25">
      <c r="A4" s="89" t="s">
        <v>210</v>
      </c>
      <c r="B4" s="90" t="s">
        <v>211</v>
      </c>
      <c r="C4" s="1" t="s">
        <v>212</v>
      </c>
      <c r="D4" s="38" t="s">
        <v>213</v>
      </c>
      <c r="E4" s="38" t="s">
        <v>214</v>
      </c>
      <c r="F4" s="38" t="s">
        <v>215</v>
      </c>
      <c r="G4" s="1" t="s">
        <v>216</v>
      </c>
      <c r="H4" s="91" t="s">
        <v>217</v>
      </c>
      <c r="I4" s="1" t="s">
        <v>218</v>
      </c>
      <c r="J4" s="38" t="s">
        <v>223</v>
      </c>
      <c r="K4" s="47" t="s">
        <v>219</v>
      </c>
      <c r="L4" s="39" t="s">
        <v>220</v>
      </c>
      <c r="M4" s="2" t="s">
        <v>221</v>
      </c>
      <c r="N4" s="2" t="s">
        <v>222</v>
      </c>
      <c r="O4" s="3" t="s">
        <v>224</v>
      </c>
      <c r="P4" s="2" t="s">
        <v>225</v>
      </c>
    </row>
    <row r="5" spans="1:16" ht="84.75" customHeight="1" thickBot="1" x14ac:dyDescent="0.25">
      <c r="A5" s="92" t="s">
        <v>189</v>
      </c>
      <c r="B5" s="93" t="s">
        <v>13</v>
      </c>
      <c r="C5" s="61"/>
      <c r="D5" s="47"/>
      <c r="E5" s="47" t="str">
        <f>IF(D5="Rare","2",(IF(D5="Occasionnel","4",IF(D5="Fréquent","8",IF(D5="Très fréquent","16",IF(D5="",""))))))</f>
        <v/>
      </c>
      <c r="F5" s="47"/>
      <c r="G5" s="46" t="str">
        <f>IF(F5="Faible","2",(IF(F5="Moyenne","4",IF(F5="Grave","8",IF(F5="Très grave","16",IF(F5="",""))))))</f>
        <v/>
      </c>
      <c r="H5" s="94" t="str">
        <f t="shared" ref="H5:H27" si="0">IFERROR(E5*G5,"")</f>
        <v/>
      </c>
      <c r="I5" s="46"/>
      <c r="J5" s="72"/>
      <c r="K5" s="82" t="str">
        <f>IF(J5="Non maîtrisée","1",(IF(J5="Peu maîtrisée","2",IF(J5="Assez maîtrisée","4",IF(J5="Maîtrisée","8",IF(J5="",""))))))</f>
        <v/>
      </c>
      <c r="L5" s="77" t="str">
        <f t="shared" ref="L5:L27" si="1">IFERROR(H5/K5,"")</f>
        <v/>
      </c>
      <c r="M5" s="48"/>
      <c r="N5" s="48"/>
      <c r="O5" s="49"/>
      <c r="P5" s="48"/>
    </row>
    <row r="6" spans="1:16" ht="84.75" customHeight="1" thickBot="1" x14ac:dyDescent="0.25">
      <c r="A6" s="95" t="s">
        <v>190</v>
      </c>
      <c r="B6" s="96"/>
      <c r="C6" s="57"/>
      <c r="D6" s="56"/>
      <c r="E6" s="56" t="str">
        <f t="shared" ref="E6:E27" si="2">IF(D6="Rare","2",(IF(D6="Occasionnel","4",IF(D6="Fréquent","8",IF(D6="Très fréquent","16",IF(D6="",""))))))</f>
        <v/>
      </c>
      <c r="F6" s="56"/>
      <c r="G6" s="56" t="str">
        <f t="shared" ref="G6:G27" si="3">IF(F6="Faible","2",(IF(F6="Moyenne","4",IF(F6="Grave","8",IF(F6="Très grave","16",IF(F6="",""))))))</f>
        <v/>
      </c>
      <c r="H6" s="97" t="str">
        <f t="shared" si="0"/>
        <v/>
      </c>
      <c r="I6" s="56"/>
      <c r="J6" s="73"/>
      <c r="K6" s="82" t="str">
        <f t="shared" ref="K6:K27" si="4">IF(J6="Non maîtrisée","1",(IF(J6="Peu maîtrisée","2",IF(J6="Assez maîtrisée","4",IF(J6="Maîtrisée","8",IF(J6="",""))))))</f>
        <v/>
      </c>
      <c r="L6" s="78" t="str">
        <f t="shared" si="1"/>
        <v/>
      </c>
      <c r="M6" s="58"/>
      <c r="N6" s="58"/>
      <c r="O6" s="59"/>
      <c r="P6" s="60"/>
    </row>
    <row r="7" spans="1:16" ht="84.75" customHeight="1" thickBot="1" x14ac:dyDescent="0.25">
      <c r="A7" s="98" t="s">
        <v>191</v>
      </c>
      <c r="B7" s="99"/>
      <c r="C7" s="62"/>
      <c r="D7" s="38"/>
      <c r="E7" s="38" t="str">
        <f t="shared" si="2"/>
        <v/>
      </c>
      <c r="F7" s="38"/>
      <c r="G7" s="38" t="str">
        <f t="shared" si="3"/>
        <v/>
      </c>
      <c r="H7" s="100" t="str">
        <f t="shared" si="0"/>
        <v/>
      </c>
      <c r="I7" s="50"/>
      <c r="J7" s="74"/>
      <c r="K7" s="82" t="str">
        <f t="shared" si="4"/>
        <v/>
      </c>
      <c r="L7" s="79" t="str">
        <f t="shared" si="1"/>
        <v/>
      </c>
      <c r="M7" s="50"/>
      <c r="N7" s="50"/>
      <c r="O7" s="51"/>
      <c r="P7" s="52"/>
    </row>
    <row r="8" spans="1:16" ht="77.25" thickBot="1" x14ac:dyDescent="0.25">
      <c r="A8" s="101" t="s">
        <v>192</v>
      </c>
      <c r="B8" s="102" t="s">
        <v>27</v>
      </c>
      <c r="C8" s="1"/>
      <c r="D8" s="1"/>
      <c r="E8" s="1" t="str">
        <f t="shared" si="2"/>
        <v/>
      </c>
      <c r="F8" s="1"/>
      <c r="G8" s="1" t="str">
        <f t="shared" si="3"/>
        <v/>
      </c>
      <c r="H8" s="103" t="str">
        <f t="shared" si="0"/>
        <v/>
      </c>
      <c r="I8" s="1"/>
      <c r="J8" s="75"/>
      <c r="K8" s="82" t="str">
        <f t="shared" si="4"/>
        <v/>
      </c>
      <c r="L8" s="80" t="str">
        <f t="shared" si="1"/>
        <v/>
      </c>
      <c r="M8" s="1"/>
      <c r="N8" s="1"/>
      <c r="O8" s="3"/>
      <c r="P8" s="2"/>
    </row>
    <row r="9" spans="1:16" ht="84.75" customHeight="1" thickBot="1" x14ac:dyDescent="0.25">
      <c r="A9" s="104" t="s">
        <v>193</v>
      </c>
      <c r="B9" s="105"/>
      <c r="C9" s="63"/>
      <c r="D9" s="1"/>
      <c r="E9" s="1" t="str">
        <f t="shared" si="2"/>
        <v/>
      </c>
      <c r="F9" s="1"/>
      <c r="G9" s="1" t="str">
        <f t="shared" si="3"/>
        <v/>
      </c>
      <c r="H9" s="103" t="str">
        <f t="shared" si="0"/>
        <v/>
      </c>
      <c r="I9" s="1"/>
      <c r="J9" s="75"/>
      <c r="K9" s="82" t="str">
        <f t="shared" si="4"/>
        <v/>
      </c>
      <c r="L9" s="80" t="str">
        <f t="shared" si="1"/>
        <v/>
      </c>
      <c r="M9" s="2"/>
      <c r="N9" s="2"/>
      <c r="O9" s="3"/>
      <c r="P9" s="2"/>
    </row>
    <row r="10" spans="1:16" ht="84.75" customHeight="1" thickBot="1" x14ac:dyDescent="0.25">
      <c r="A10" s="106" t="s">
        <v>194</v>
      </c>
      <c r="B10" s="107"/>
      <c r="C10" s="1"/>
      <c r="D10" s="1"/>
      <c r="E10" s="1" t="str">
        <f t="shared" si="2"/>
        <v/>
      </c>
      <c r="F10" s="1"/>
      <c r="G10" s="1" t="str">
        <f t="shared" si="3"/>
        <v/>
      </c>
      <c r="H10" s="103" t="str">
        <f t="shared" si="0"/>
        <v/>
      </c>
      <c r="I10" s="1"/>
      <c r="J10" s="75"/>
      <c r="K10" s="82" t="str">
        <f t="shared" si="4"/>
        <v/>
      </c>
      <c r="L10" s="80" t="str">
        <f t="shared" si="1"/>
        <v/>
      </c>
      <c r="M10" s="1"/>
      <c r="N10" s="1"/>
      <c r="O10" s="3"/>
      <c r="P10" s="2"/>
    </row>
    <row r="11" spans="1:16" ht="84.75" customHeight="1" thickBot="1" x14ac:dyDescent="0.25">
      <c r="A11" s="108" t="s">
        <v>195</v>
      </c>
      <c r="B11" s="109"/>
      <c r="C11" s="63"/>
      <c r="D11" s="1"/>
      <c r="E11" s="1" t="str">
        <f t="shared" si="2"/>
        <v/>
      </c>
      <c r="F11" s="1"/>
      <c r="G11" s="1" t="str">
        <f t="shared" si="3"/>
        <v/>
      </c>
      <c r="H11" s="103" t="str">
        <f t="shared" si="0"/>
        <v/>
      </c>
      <c r="I11" s="1"/>
      <c r="J11" s="75"/>
      <c r="K11" s="82" t="str">
        <f t="shared" si="4"/>
        <v/>
      </c>
      <c r="L11" s="80" t="str">
        <f t="shared" si="1"/>
        <v/>
      </c>
      <c r="M11" s="1"/>
      <c r="N11" s="1"/>
      <c r="O11" s="3"/>
      <c r="P11" s="2"/>
    </row>
    <row r="12" spans="1:16" ht="84.75" customHeight="1" thickBot="1" x14ac:dyDescent="0.25">
      <c r="A12" s="110" t="s">
        <v>196</v>
      </c>
      <c r="B12" s="111"/>
      <c r="C12" s="4"/>
      <c r="D12" s="1"/>
      <c r="E12" s="1" t="str">
        <f t="shared" si="2"/>
        <v/>
      </c>
      <c r="F12" s="1"/>
      <c r="G12" s="1" t="str">
        <f t="shared" si="3"/>
        <v/>
      </c>
      <c r="H12" s="103" t="str">
        <f t="shared" si="0"/>
        <v/>
      </c>
      <c r="I12" s="4"/>
      <c r="J12" s="75"/>
      <c r="K12" s="82" t="str">
        <f t="shared" si="4"/>
        <v/>
      </c>
      <c r="L12" s="80" t="str">
        <f t="shared" si="1"/>
        <v/>
      </c>
      <c r="M12" s="4"/>
      <c r="N12" s="4"/>
      <c r="O12" s="5"/>
      <c r="P12" s="6"/>
    </row>
    <row r="13" spans="1:16" ht="84.75" customHeight="1" thickBot="1" x14ac:dyDescent="0.25">
      <c r="A13" s="112" t="s">
        <v>179</v>
      </c>
      <c r="B13" s="113"/>
      <c r="C13" s="64"/>
      <c r="D13" s="1"/>
      <c r="E13" s="1" t="str">
        <f t="shared" si="2"/>
        <v/>
      </c>
      <c r="F13" s="1"/>
      <c r="G13" s="1" t="str">
        <f t="shared" si="3"/>
        <v/>
      </c>
      <c r="H13" s="103" t="str">
        <f t="shared" si="0"/>
        <v/>
      </c>
      <c r="I13" s="4"/>
      <c r="J13" s="75"/>
      <c r="K13" s="82" t="str">
        <f t="shared" si="4"/>
        <v/>
      </c>
      <c r="L13" s="80" t="str">
        <f t="shared" si="1"/>
        <v/>
      </c>
      <c r="M13" s="4"/>
      <c r="N13" s="4"/>
      <c r="O13" s="5"/>
      <c r="P13" s="6"/>
    </row>
    <row r="14" spans="1:16" ht="84.75" customHeight="1" thickBot="1" x14ac:dyDescent="0.25">
      <c r="A14" s="101" t="s">
        <v>197</v>
      </c>
      <c r="B14" s="114"/>
      <c r="C14" s="45"/>
      <c r="D14" s="1"/>
      <c r="E14" s="1" t="str">
        <f t="shared" si="2"/>
        <v/>
      </c>
      <c r="F14" s="1"/>
      <c r="G14" s="1" t="str">
        <f t="shared" si="3"/>
        <v/>
      </c>
      <c r="H14" s="103" t="str">
        <f t="shared" si="0"/>
        <v/>
      </c>
      <c r="I14" s="1"/>
      <c r="J14" s="75"/>
      <c r="K14" s="82" t="str">
        <f t="shared" si="4"/>
        <v/>
      </c>
      <c r="L14" s="80" t="str">
        <f t="shared" si="1"/>
        <v/>
      </c>
      <c r="M14" s="2"/>
      <c r="N14" s="2"/>
      <c r="O14" s="3"/>
      <c r="P14" s="2"/>
    </row>
    <row r="15" spans="1:16" ht="39" thickBot="1" x14ac:dyDescent="0.25">
      <c r="A15" s="104" t="s">
        <v>198</v>
      </c>
      <c r="B15" s="105"/>
      <c r="C15" s="63"/>
      <c r="D15" s="1"/>
      <c r="E15" s="1" t="str">
        <f t="shared" si="2"/>
        <v/>
      </c>
      <c r="F15" s="1"/>
      <c r="G15" s="1" t="str">
        <f t="shared" si="3"/>
        <v/>
      </c>
      <c r="H15" s="103" t="str">
        <f t="shared" si="0"/>
        <v/>
      </c>
      <c r="I15" s="1"/>
      <c r="J15" s="75"/>
      <c r="K15" s="82" t="str">
        <f t="shared" si="4"/>
        <v/>
      </c>
      <c r="L15" s="80" t="str">
        <f t="shared" si="1"/>
        <v/>
      </c>
      <c r="M15" s="2"/>
      <c r="N15" s="2"/>
      <c r="O15" s="3"/>
      <c r="P15" s="2"/>
    </row>
    <row r="16" spans="1:16" ht="84.75" customHeight="1" thickBot="1" x14ac:dyDescent="0.25">
      <c r="A16" s="106" t="s">
        <v>199</v>
      </c>
      <c r="B16" s="107"/>
      <c r="C16" s="45"/>
      <c r="D16" s="1"/>
      <c r="E16" s="1" t="str">
        <f t="shared" si="2"/>
        <v/>
      </c>
      <c r="F16" s="1"/>
      <c r="G16" s="1" t="str">
        <f t="shared" si="3"/>
        <v/>
      </c>
      <c r="H16" s="103" t="str">
        <f t="shared" si="0"/>
        <v/>
      </c>
      <c r="I16" s="1"/>
      <c r="J16" s="75"/>
      <c r="K16" s="82" t="str">
        <f t="shared" si="4"/>
        <v/>
      </c>
      <c r="L16" s="80" t="str">
        <f t="shared" si="1"/>
        <v/>
      </c>
      <c r="M16" s="2"/>
      <c r="N16" s="2"/>
      <c r="O16" s="3"/>
      <c r="P16" s="2"/>
    </row>
    <row r="17" spans="1:16" ht="26.25" thickBot="1" x14ac:dyDescent="0.25">
      <c r="A17" s="108" t="s">
        <v>200</v>
      </c>
      <c r="B17" s="109"/>
      <c r="C17" s="63"/>
      <c r="D17" s="1"/>
      <c r="E17" s="1" t="str">
        <f t="shared" si="2"/>
        <v/>
      </c>
      <c r="F17" s="1"/>
      <c r="G17" s="1" t="str">
        <f t="shared" si="3"/>
        <v/>
      </c>
      <c r="H17" s="103" t="str">
        <f t="shared" si="0"/>
        <v/>
      </c>
      <c r="I17" s="1"/>
      <c r="J17" s="75"/>
      <c r="K17" s="82" t="str">
        <f t="shared" si="4"/>
        <v/>
      </c>
      <c r="L17" s="80" t="str">
        <f t="shared" si="1"/>
        <v/>
      </c>
      <c r="M17" s="2"/>
      <c r="N17" s="2"/>
      <c r="O17" s="3"/>
      <c r="P17" s="2"/>
    </row>
    <row r="18" spans="1:16" ht="84.75" customHeight="1" thickBot="1" x14ac:dyDescent="0.25">
      <c r="A18" s="115" t="s">
        <v>201</v>
      </c>
      <c r="B18" s="116"/>
      <c r="C18" s="45"/>
      <c r="D18" s="1"/>
      <c r="E18" s="1" t="str">
        <f t="shared" si="2"/>
        <v/>
      </c>
      <c r="F18" s="1"/>
      <c r="G18" s="1" t="str">
        <f t="shared" si="3"/>
        <v/>
      </c>
      <c r="H18" s="103" t="str">
        <f t="shared" si="0"/>
        <v/>
      </c>
      <c r="I18" s="1"/>
      <c r="J18" s="75"/>
      <c r="K18" s="82" t="str">
        <f t="shared" si="4"/>
        <v/>
      </c>
      <c r="L18" s="80" t="str">
        <f t="shared" si="1"/>
        <v/>
      </c>
      <c r="M18" s="2"/>
      <c r="N18" s="2"/>
      <c r="O18" s="3"/>
      <c r="P18" s="2"/>
    </row>
    <row r="19" spans="1:16" ht="84.75" customHeight="1" thickBot="1" x14ac:dyDescent="0.25">
      <c r="A19" s="117" t="s">
        <v>202</v>
      </c>
      <c r="B19" s="118"/>
      <c r="C19" s="63"/>
      <c r="D19" s="1"/>
      <c r="E19" s="1" t="str">
        <f t="shared" si="2"/>
        <v/>
      </c>
      <c r="F19" s="1"/>
      <c r="G19" s="1" t="str">
        <f t="shared" si="3"/>
        <v/>
      </c>
      <c r="H19" s="103" t="str">
        <f t="shared" si="0"/>
        <v/>
      </c>
      <c r="I19" s="1"/>
      <c r="J19" s="75"/>
      <c r="K19" s="82" t="str">
        <f t="shared" si="4"/>
        <v/>
      </c>
      <c r="L19" s="80" t="str">
        <f t="shared" si="1"/>
        <v/>
      </c>
      <c r="M19" s="2"/>
      <c r="N19" s="2"/>
      <c r="O19" s="3"/>
      <c r="P19" s="2"/>
    </row>
    <row r="20" spans="1:16" ht="84.75" customHeight="1" thickBot="1" x14ac:dyDescent="0.25">
      <c r="A20" s="101" t="s">
        <v>203</v>
      </c>
      <c r="B20" s="114"/>
      <c r="C20" s="45"/>
      <c r="D20" s="1"/>
      <c r="E20" s="1" t="str">
        <f t="shared" si="2"/>
        <v/>
      </c>
      <c r="F20" s="1"/>
      <c r="G20" s="1" t="str">
        <f t="shared" si="3"/>
        <v/>
      </c>
      <c r="H20" s="103" t="str">
        <f t="shared" si="0"/>
        <v/>
      </c>
      <c r="I20" s="1"/>
      <c r="J20" s="75"/>
      <c r="K20" s="82" t="str">
        <f t="shared" si="4"/>
        <v/>
      </c>
      <c r="L20" s="80" t="str">
        <f t="shared" si="1"/>
        <v/>
      </c>
      <c r="M20" s="2"/>
      <c r="N20" s="2"/>
      <c r="O20" s="3"/>
      <c r="P20" s="2"/>
    </row>
    <row r="21" spans="1:16" ht="84.75" hidden="1" customHeight="1" thickBot="1" x14ac:dyDescent="0.25">
      <c r="A21" s="119" t="s">
        <v>204</v>
      </c>
      <c r="B21" s="120"/>
      <c r="C21" s="1"/>
      <c r="D21" s="1"/>
      <c r="E21" s="1" t="str">
        <f t="shared" si="2"/>
        <v/>
      </c>
      <c r="F21" s="1"/>
      <c r="G21" s="1" t="str">
        <f t="shared" si="3"/>
        <v/>
      </c>
      <c r="H21" s="103" t="str">
        <f t="shared" si="0"/>
        <v/>
      </c>
      <c r="I21" s="1"/>
      <c r="J21" s="75"/>
      <c r="K21" s="82" t="str">
        <f t="shared" si="4"/>
        <v/>
      </c>
      <c r="L21" s="80" t="str">
        <f t="shared" si="1"/>
        <v/>
      </c>
      <c r="M21" s="2"/>
      <c r="N21" s="2"/>
      <c r="O21" s="3"/>
      <c r="P21" s="2"/>
    </row>
    <row r="22" spans="1:16" s="10" customFormat="1" ht="84.75" customHeight="1" thickBot="1" x14ac:dyDescent="0.25">
      <c r="A22" s="121" t="s">
        <v>89</v>
      </c>
      <c r="B22" s="122" t="s">
        <v>91</v>
      </c>
      <c r="C22" s="61"/>
      <c r="D22" s="46"/>
      <c r="E22" s="46" t="str">
        <f t="shared" si="2"/>
        <v/>
      </c>
      <c r="F22" s="46"/>
      <c r="G22" s="46" t="str">
        <f t="shared" si="3"/>
        <v/>
      </c>
      <c r="H22" s="94" t="str">
        <f t="shared" si="0"/>
        <v/>
      </c>
      <c r="I22" s="46"/>
      <c r="J22" s="76"/>
      <c r="K22" s="82" t="str">
        <f t="shared" si="4"/>
        <v/>
      </c>
      <c r="L22" s="81" t="str">
        <f t="shared" si="1"/>
        <v/>
      </c>
      <c r="M22" s="48"/>
      <c r="N22" s="48"/>
      <c r="O22" s="49"/>
      <c r="P22" s="48"/>
    </row>
    <row r="23" spans="1:16" ht="84.75" customHeight="1" thickBot="1" x14ac:dyDescent="0.25">
      <c r="A23" s="123" t="s">
        <v>205</v>
      </c>
      <c r="B23" s="124"/>
      <c r="C23" s="56"/>
      <c r="D23" s="56"/>
      <c r="E23" s="56" t="str">
        <f t="shared" si="2"/>
        <v/>
      </c>
      <c r="F23" s="56"/>
      <c r="G23" s="56" t="str">
        <f t="shared" si="3"/>
        <v/>
      </c>
      <c r="H23" s="97" t="str">
        <f t="shared" si="0"/>
        <v/>
      </c>
      <c r="I23" s="56"/>
      <c r="J23" s="73"/>
      <c r="K23" s="82" t="str">
        <f t="shared" si="4"/>
        <v/>
      </c>
      <c r="L23" s="78" t="str">
        <f t="shared" si="1"/>
        <v/>
      </c>
      <c r="M23" s="58"/>
      <c r="N23" s="58"/>
      <c r="O23" s="59"/>
      <c r="P23" s="60"/>
    </row>
    <row r="24" spans="1:16" ht="84.75" customHeight="1" thickBot="1" x14ac:dyDescent="0.25">
      <c r="A24" s="125" t="s">
        <v>206</v>
      </c>
      <c r="B24" s="126"/>
      <c r="C24" s="65"/>
      <c r="D24" s="38"/>
      <c r="E24" s="38" t="str">
        <f t="shared" si="2"/>
        <v/>
      </c>
      <c r="F24" s="38"/>
      <c r="G24" s="38" t="str">
        <f t="shared" si="3"/>
        <v/>
      </c>
      <c r="H24" s="100" t="str">
        <f t="shared" si="0"/>
        <v/>
      </c>
      <c r="I24" s="38"/>
      <c r="J24" s="74"/>
      <c r="K24" s="82" t="str">
        <f t="shared" si="4"/>
        <v/>
      </c>
      <c r="L24" s="79" t="str">
        <f t="shared" si="1"/>
        <v/>
      </c>
      <c r="M24" s="53"/>
      <c r="N24" s="53"/>
      <c r="O24" s="54"/>
      <c r="P24" s="55"/>
    </row>
    <row r="25" spans="1:16" s="10" customFormat="1" ht="26.25" hidden="1" customHeight="1" thickBot="1" x14ac:dyDescent="0.25">
      <c r="A25" s="127" t="s">
        <v>207</v>
      </c>
      <c r="B25" s="128"/>
      <c r="C25" s="7"/>
      <c r="D25" s="1"/>
      <c r="E25" s="1" t="str">
        <f t="shared" si="2"/>
        <v/>
      </c>
      <c r="F25" s="1"/>
      <c r="G25" s="1" t="str">
        <f t="shared" si="3"/>
        <v/>
      </c>
      <c r="H25" s="103" t="str">
        <f t="shared" si="0"/>
        <v/>
      </c>
      <c r="I25" s="1"/>
      <c r="J25" s="75"/>
      <c r="K25" s="82" t="str">
        <f t="shared" si="4"/>
        <v/>
      </c>
      <c r="L25" s="80" t="str">
        <f t="shared" si="1"/>
        <v/>
      </c>
      <c r="M25" s="7"/>
      <c r="N25" s="7"/>
      <c r="O25" s="3"/>
      <c r="P25" s="8"/>
    </row>
    <row r="26" spans="1:16" s="10" customFormat="1" ht="42" customHeight="1" thickBot="1" x14ac:dyDescent="0.25">
      <c r="A26" s="129" t="s">
        <v>208</v>
      </c>
      <c r="B26" s="107"/>
      <c r="C26" s="1"/>
      <c r="D26" s="1"/>
      <c r="E26" s="1" t="str">
        <f t="shared" si="2"/>
        <v/>
      </c>
      <c r="F26" s="1"/>
      <c r="G26" s="1" t="str">
        <f t="shared" si="3"/>
        <v/>
      </c>
      <c r="H26" s="103" t="str">
        <f t="shared" si="0"/>
        <v/>
      </c>
      <c r="I26" s="1"/>
      <c r="J26" s="75"/>
      <c r="K26" s="82" t="str">
        <f t="shared" si="4"/>
        <v/>
      </c>
      <c r="L26" s="80" t="str">
        <f t="shared" si="1"/>
        <v/>
      </c>
      <c r="M26" s="1"/>
      <c r="N26" s="1"/>
      <c r="O26" s="3"/>
      <c r="P26" s="8"/>
    </row>
    <row r="27" spans="1:16" ht="42.75" customHeight="1" thickBot="1" x14ac:dyDescent="0.25">
      <c r="A27" s="130" t="s">
        <v>208</v>
      </c>
      <c r="B27" s="118"/>
      <c r="C27" s="63"/>
      <c r="D27" s="1"/>
      <c r="E27" s="1" t="str">
        <f t="shared" si="2"/>
        <v/>
      </c>
      <c r="F27" s="1"/>
      <c r="G27" s="1" t="str">
        <f t="shared" si="3"/>
        <v/>
      </c>
      <c r="H27" s="103" t="str">
        <f t="shared" si="0"/>
        <v/>
      </c>
      <c r="I27" s="1"/>
      <c r="J27" s="75"/>
      <c r="K27" s="82" t="str">
        <f t="shared" si="4"/>
        <v/>
      </c>
      <c r="L27" s="80" t="str">
        <f t="shared" si="1"/>
        <v/>
      </c>
      <c r="M27" s="1"/>
      <c r="N27" s="1"/>
      <c r="O27" s="3"/>
      <c r="P27" s="8"/>
    </row>
  </sheetData>
  <sheetProtection insertRows="0" selectLockedCells="1" autoFilter="0"/>
  <mergeCells count="6">
    <mergeCell ref="M1:P1"/>
    <mergeCell ref="D3:F3"/>
    <mergeCell ref="A1:B2"/>
    <mergeCell ref="D1:H1"/>
    <mergeCell ref="I1:I2"/>
    <mergeCell ref="J1:L1"/>
  </mergeCells>
  <conditionalFormatting sqref="H5:H27 L5:L27">
    <cfRule type="colorScale" priority="9">
      <colorScale>
        <cfvo type="num" val="4"/>
        <cfvo type="num" val="16"/>
        <cfvo type="num" val="100"/>
        <color rgb="FF62BB46"/>
        <color rgb="FFF2EA15"/>
        <color rgb="FFFF0000"/>
      </colorScale>
    </cfRule>
    <cfRule type="containsBlanks" dxfId="31" priority="10">
      <formula>LEN(TRIM(H5))=0</formula>
    </cfRule>
  </conditionalFormatting>
  <conditionalFormatting sqref="H4 L4">
    <cfRule type="colorScale" priority="7">
      <colorScale>
        <cfvo type="num" val="4"/>
        <cfvo type="num" val="16"/>
        <cfvo type="num" val="100"/>
        <color rgb="FF62BB46"/>
        <color rgb="FFF2EA15"/>
        <color rgb="FFFF0000"/>
      </colorScale>
    </cfRule>
    <cfRule type="containsBlanks" dxfId="30" priority="8">
      <formula>LEN(TRIM(H4))=0</formula>
    </cfRule>
  </conditionalFormatting>
  <conditionalFormatting sqref="J5:J27">
    <cfRule type="beginsWith" dxfId="29" priority="1" operator="beginsWith" text="Non">
      <formula>LEFT(J5,LEN("Non"))="Non"</formula>
    </cfRule>
    <cfRule type="beginsWith" dxfId="28" priority="2" operator="beginsWith" text="Peu">
      <formula>LEFT(J5,LEN("Peu"))="Peu"</formula>
    </cfRule>
    <cfRule type="beginsWith" dxfId="27" priority="3" operator="beginsWith" text="Assez">
      <formula>LEFT(J5,LEN("Assez"))="Assez"</formula>
    </cfRule>
    <cfRule type="beginsWith" dxfId="26" priority="4" operator="beginsWith" text="Maîtrisée">
      <formula>LEFT(J5,LEN("Maîtrisée"))="Maîtrisée"</formula>
    </cfRule>
  </conditionalFormatting>
  <dataValidations count="4">
    <dataValidation type="list" allowBlank="1" showErrorMessage="1" sqref="F26:F27">
      <formula1>"Mineur,Significatif,Critique"</formula1>
      <formula2>0</formula2>
    </dataValidation>
    <dataValidation type="list" allowBlank="1" showErrorMessage="1" sqref="D26:D27">
      <formula1>"Râre,Possible,Probable"</formula1>
      <formula2>0</formula2>
    </dataValidation>
    <dataValidation allowBlank="1" sqref="N2:P2 Q1:XFD3 H5:I27 I1:K1 J3 B8 B22 B25:B27 B3 M1:M2 D3 B1:H2 A1:A3 C5:C27 Q4:IY26 L5:P27 A5:A27">
      <formula1>0</formula1>
      <formula2>0</formula2>
    </dataValidation>
    <dataValidation allowBlank="1" showErrorMessage="1" sqref="E5:E27 G5:G27 K5:K27"/>
  </dataValidations>
  <pageMargins left="0.59055118110236227" right="0.59055118110236227" top="0.59055118110236227" bottom="0.59055118110236227" header="0.31496062992125984" footer="0.31496062992125984"/>
  <pageSetup paperSize="9" scale="48" firstPageNumber="0" fitToHeight="0" orientation="landscape" horizontalDpi="300" verticalDpi="300" r:id="rId1"/>
  <headerFooter scaleWithDoc="0" alignWithMargins="0">
    <oddHeader>&amp;LImprimé le &amp;D&amp;CDocument unique d'évaluation des risques professionnels&amp;RPage &amp;P/&amp;N</oddHeader>
    <oddFooter>&amp;L&amp;A</oddFooter>
  </headerFooter>
  <tableParts count="1">
    <tablePart r:id="rId2"/>
  </tableParts>
  <extLst>
    <ext xmlns:x14="http://schemas.microsoft.com/office/spreadsheetml/2009/9/main" uri="{CCE6A557-97BC-4b89-ADB6-D9C93CAAB3DF}">
      <x14:dataValidations xmlns:xm="http://schemas.microsoft.com/office/excel/2006/main" count="21">
        <x14:dataValidation type="list" allowBlank="1">
          <x14:formula1>
            <xm:f>Listes!$M$21:$M$22</xm:f>
          </x14:formula1>
          <xm:sqref>B24</xm:sqref>
        </x14:dataValidation>
        <x14:dataValidation type="list" allowBlank="1">
          <x14:formula1>
            <xm:f>Listes!$K$21:$K$24</xm:f>
          </x14:formula1>
          <xm:sqref>B23</xm:sqref>
        </x14:dataValidation>
        <x14:dataValidation type="list" allowBlank="1" showErrorMessage="1">
          <x14:formula1>
            <xm:f>Listes!$R$9:$R$13</xm:f>
          </x14:formula1>
          <xm:sqref>B18</xm:sqref>
        </x14:dataValidation>
        <x14:dataValidation type="list" allowBlank="1">
          <x14:formula1>
            <xm:f>Listes!$H$21:$H$24</xm:f>
          </x14:formula1>
          <xm:sqref>B13</xm:sqref>
        </x14:dataValidation>
        <x14:dataValidation type="list" allowBlank="1">
          <x14:formula1>
            <xm:f>Listes!$F$21:$F$25</xm:f>
          </x14:formula1>
          <xm:sqref>B11</xm:sqref>
        </x14:dataValidation>
        <x14:dataValidation type="list" allowBlank="1">
          <x14:formula1>
            <xm:f>Listes!$C$21:$C$27</xm:f>
          </x14:formula1>
          <xm:sqref>B9</xm:sqref>
        </x14:dataValidation>
        <x14:dataValidation type="list" allowBlank="1">
          <x14:formula1>
            <xm:f>Listes!$V$9:$V$11</xm:f>
          </x14:formula1>
          <xm:sqref>B20</xm:sqref>
        </x14:dataValidation>
        <x14:dataValidation type="list" allowBlank="1">
          <x14:formula1>
            <xm:f>Listes!$T$9:$T$13</xm:f>
          </x14:formula1>
          <xm:sqref>B19</xm:sqref>
        </x14:dataValidation>
        <x14:dataValidation type="list" allowBlank="1">
          <x14:formula1>
            <xm:f>Listes!$A$27:$A$30</xm:f>
          </x14:formula1>
          <xm:sqref>B21</xm:sqref>
        </x14:dataValidation>
        <x14:dataValidation type="list" allowBlank="1">
          <x14:formula1>
            <xm:f>Listes!$P$9:$P$13</xm:f>
          </x14:formula1>
          <xm:sqref>B17</xm:sqref>
        </x14:dataValidation>
        <x14:dataValidation type="list" allowBlank="1">
          <x14:formula1>
            <xm:f>Listes!$N$9:$N$14</xm:f>
          </x14:formula1>
          <xm:sqref>B16</xm:sqref>
        </x14:dataValidation>
        <x14:dataValidation type="list" allowBlank="1">
          <x14:formula1>
            <xm:f>Listes!$L$9:$L$12</xm:f>
          </x14:formula1>
          <xm:sqref>B15</xm:sqref>
        </x14:dataValidation>
        <x14:dataValidation type="list" allowBlank="1">
          <x14:formula1>
            <xm:f>Listes!$J$9:$J$17</xm:f>
          </x14:formula1>
          <xm:sqref>B14</xm:sqref>
        </x14:dataValidation>
        <x14:dataValidation type="list" allowBlank="1">
          <x14:formula1>
            <xm:f>Listes!$H$9:$H$15</xm:f>
          </x14:formula1>
          <xm:sqref>B12</xm:sqref>
        </x14:dataValidation>
        <x14:dataValidation type="list" allowBlank="1">
          <x14:formula1>
            <xm:f>Listes!$F$9:$F$14</xm:f>
          </x14:formula1>
          <xm:sqref>B10</xm:sqref>
        </x14:dataValidation>
        <x14:dataValidation type="list" allowBlank="1">
          <x14:formula1>
            <xm:f>Listes!$C$9:$C$13</xm:f>
          </x14:formula1>
          <xm:sqref>B7</xm:sqref>
        </x14:dataValidation>
        <x14:dataValidation type="list" allowBlank="1">
          <x14:formula1>
            <xm:f>Listes!$A$18:$A$23</xm:f>
          </x14:formula1>
          <xm:sqref>B6</xm:sqref>
        </x14:dataValidation>
        <x14:dataValidation type="list" allowBlank="1">
          <x14:formula1>
            <xm:f>Listes!$A$9:$A$14</xm:f>
          </x14:formula1>
          <xm:sqref>B5</xm:sqref>
        </x14:dataValidation>
        <x14:dataValidation type="list" allowBlank="1" showErrorMessage="1">
          <x14:formula1>
            <xm:f>Listes!$E$2:$E$5</xm:f>
          </x14:formula1>
          <xm:sqref>J5:J27</xm:sqref>
        </x14:dataValidation>
        <x14:dataValidation type="list" allowBlank="1" showErrorMessage="1">
          <x14:formula1>
            <xm:f>Listes!$C$2:$C$5</xm:f>
          </x14:formula1>
          <xm:sqref>F5:F25</xm:sqref>
        </x14:dataValidation>
        <x14:dataValidation type="list" allowBlank="1" showErrorMessage="1">
          <x14:formula1>
            <xm:f>Listes!$A$2:$A$5</xm:f>
          </x14:formula1>
          <xm:sqref>D5:D25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2091D0"/>
    <pageSetUpPr fitToPage="1"/>
  </sheetPr>
  <dimension ref="A1:P44"/>
  <sheetViews>
    <sheetView workbookViewId="0">
      <selection sqref="A1:B2"/>
    </sheetView>
  </sheetViews>
  <sheetFormatPr baseColWidth="10" defaultRowHeight="12.75" x14ac:dyDescent="0.2"/>
  <cols>
    <col min="1" max="2" width="11.42578125" style="132"/>
    <col min="3" max="3" width="28.42578125" style="132" customWidth="1"/>
    <col min="4" max="4" width="40.85546875" style="132" customWidth="1"/>
    <col min="5" max="5" width="17.85546875" style="132" customWidth="1"/>
    <col min="6" max="6" width="0.28515625" style="132" customWidth="1"/>
    <col min="7" max="7" width="11.42578125" style="132"/>
    <col min="8" max="8" width="18.42578125" style="132" customWidth="1"/>
    <col min="9" max="9" width="13.28515625" style="132" customWidth="1"/>
    <col min="10" max="10" width="11.42578125" style="132"/>
    <col min="11" max="11" width="17.42578125" style="132" customWidth="1"/>
    <col min="12" max="15" width="0" style="132" hidden="1" customWidth="1"/>
    <col min="16" max="16" width="10.28515625" style="132" customWidth="1"/>
    <col min="17" max="16384" width="11.42578125" style="132"/>
  </cols>
  <sheetData>
    <row r="1" spans="1:16" s="9" customFormat="1" ht="24.75" customHeight="1" thickBot="1" x14ac:dyDescent="0.25">
      <c r="A1" s="335" t="s">
        <v>180</v>
      </c>
      <c r="B1" s="336"/>
      <c r="C1" s="138" t="s">
        <v>4</v>
      </c>
      <c r="D1" s="325" t="s">
        <v>161</v>
      </c>
      <c r="E1" s="330" t="s">
        <v>5</v>
      </c>
      <c r="F1" s="331"/>
      <c r="G1" s="332"/>
      <c r="H1" s="327" t="s">
        <v>6</v>
      </c>
      <c r="I1" s="328"/>
      <c r="J1" s="328"/>
      <c r="K1" s="329"/>
    </row>
    <row r="2" spans="1:16" s="9" customFormat="1" ht="82.5" customHeight="1" thickBot="1" x14ac:dyDescent="0.25">
      <c r="A2" s="337"/>
      <c r="B2" s="338"/>
      <c r="C2" s="139" t="s">
        <v>209</v>
      </c>
      <c r="D2" s="326"/>
      <c r="E2" s="140" t="s">
        <v>100</v>
      </c>
      <c r="F2" s="333" t="s">
        <v>8</v>
      </c>
      <c r="G2" s="334"/>
      <c r="H2" s="141" t="s">
        <v>9</v>
      </c>
      <c r="I2" s="141" t="s">
        <v>162</v>
      </c>
      <c r="J2" s="141" t="s">
        <v>10</v>
      </c>
      <c r="K2" s="142" t="s">
        <v>11</v>
      </c>
    </row>
    <row r="3" spans="1:16" s="9" customFormat="1" ht="51.75" customHeight="1" thickBot="1" x14ac:dyDescent="0.25">
      <c r="A3" s="143"/>
      <c r="B3" s="143"/>
      <c r="C3" s="143"/>
      <c r="D3" s="144"/>
      <c r="E3" s="40" t="s">
        <v>188</v>
      </c>
      <c r="F3" s="37"/>
      <c r="G3" s="37"/>
      <c r="H3" s="145"/>
      <c r="I3" s="145"/>
      <c r="J3" s="145"/>
      <c r="K3" s="146"/>
    </row>
    <row r="4" spans="1:16" s="10" customFormat="1" ht="63" customHeight="1" x14ac:dyDescent="0.2">
      <c r="A4" s="319" t="s">
        <v>101</v>
      </c>
      <c r="B4" s="320"/>
      <c r="C4" s="147" t="s">
        <v>102</v>
      </c>
      <c r="D4" s="148"/>
      <c r="E4" s="52"/>
      <c r="F4" s="149">
        <f>IF(E4="Oui tout à fait",4,(IF(E4="Plutôt oui",3,(IF(E4="Plutôt non",2,(IF(E4="Non pas du tout",1,0)))))))</f>
        <v>0</v>
      </c>
      <c r="G4" s="316" t="str">
        <f>IF((OR(F4=0,F5=0,F6=0,F7=0,F8=0)),"",(IF(SUM(F4:F8)&gt;14,"Élevé",(IF(SUM(F4:F8)&lt;10,"Faible","Modéré")))))</f>
        <v/>
      </c>
      <c r="H4" s="6"/>
      <c r="I4" s="6"/>
      <c r="J4" s="5"/>
      <c r="K4" s="150"/>
      <c r="L4" s="10" t="s">
        <v>103</v>
      </c>
      <c r="M4" s="10" t="s">
        <v>104</v>
      </c>
      <c r="N4" s="10" t="s">
        <v>105</v>
      </c>
      <c r="O4" s="10" t="s">
        <v>106</v>
      </c>
      <c r="P4" s="11"/>
    </row>
    <row r="5" spans="1:16" s="9" customFormat="1" ht="63" customHeight="1" x14ac:dyDescent="0.2">
      <c r="A5" s="321"/>
      <c r="B5" s="322"/>
      <c r="C5" s="151" t="s">
        <v>107</v>
      </c>
      <c r="D5" s="152"/>
      <c r="E5" s="153"/>
      <c r="F5" s="154">
        <f>IF(E5="Oui tout à fait",4,(IF(E5="Plutôt oui",3,(IF(E5="Plutôt non",2,(IF(E5="Non pas du tout",1,0)))))))</f>
        <v>0</v>
      </c>
      <c r="G5" s="317"/>
      <c r="H5" s="153"/>
      <c r="I5" s="153"/>
      <c r="J5" s="155"/>
      <c r="K5" s="156"/>
      <c r="L5" s="10" t="s">
        <v>103</v>
      </c>
      <c r="M5" s="10" t="s">
        <v>104</v>
      </c>
      <c r="N5" s="10" t="s">
        <v>105</v>
      </c>
      <c r="O5" s="10" t="s">
        <v>106</v>
      </c>
    </row>
    <row r="6" spans="1:16" s="9" customFormat="1" ht="63" customHeight="1" x14ac:dyDescent="0.2">
      <c r="A6" s="321"/>
      <c r="B6" s="322"/>
      <c r="C6" s="151" t="s">
        <v>108</v>
      </c>
      <c r="D6" s="152"/>
      <c r="E6" s="153"/>
      <c r="F6" s="154">
        <f>IF(E6="Oui tout à fait",4,(IF(E6="Plutôt oui",3,(IF(E6="Plutôt non",2,(IF(E6="Non pas du tout",1,0)))))))</f>
        <v>0</v>
      </c>
      <c r="G6" s="317"/>
      <c r="H6" s="153"/>
      <c r="I6" s="153"/>
      <c r="J6" s="155"/>
      <c r="K6" s="156"/>
      <c r="L6" s="10" t="s">
        <v>103</v>
      </c>
      <c r="M6" s="10" t="s">
        <v>104</v>
      </c>
      <c r="N6" s="10" t="s">
        <v>105</v>
      </c>
      <c r="O6" s="10" t="s">
        <v>106</v>
      </c>
    </row>
    <row r="7" spans="1:16" s="9" customFormat="1" ht="120" customHeight="1" x14ac:dyDescent="0.2">
      <c r="A7" s="321"/>
      <c r="B7" s="322"/>
      <c r="C7" s="151" t="s">
        <v>109</v>
      </c>
      <c r="D7" s="152"/>
      <c r="E7" s="153"/>
      <c r="F7" s="154">
        <f>IF(E7="Oui",4,(IF(E7="Non",1,0)))</f>
        <v>0</v>
      </c>
      <c r="G7" s="317"/>
      <c r="H7" s="153"/>
      <c r="I7" s="153"/>
      <c r="J7" s="155"/>
      <c r="K7" s="156"/>
      <c r="L7" s="10" t="s">
        <v>110</v>
      </c>
      <c r="M7" s="10" t="s">
        <v>111</v>
      </c>
      <c r="N7" s="10"/>
      <c r="O7" s="10"/>
    </row>
    <row r="8" spans="1:16" s="9" customFormat="1" ht="118.5" customHeight="1" thickBot="1" x14ac:dyDescent="0.25">
      <c r="A8" s="323"/>
      <c r="B8" s="324"/>
      <c r="C8" s="157" t="s">
        <v>112</v>
      </c>
      <c r="D8" s="158"/>
      <c r="E8" s="159"/>
      <c r="F8" s="160">
        <f>IF(E8="Oui",4,(IF(E8="Non",1,0)))</f>
        <v>0</v>
      </c>
      <c r="G8" s="318"/>
      <c r="H8" s="159"/>
      <c r="I8" s="159"/>
      <c r="J8" s="161"/>
      <c r="K8" s="162"/>
      <c r="L8" s="10" t="s">
        <v>110</v>
      </c>
      <c r="M8" s="10" t="s">
        <v>111</v>
      </c>
      <c r="N8" s="10"/>
      <c r="O8" s="10"/>
    </row>
    <row r="9" spans="1:16" s="9" customFormat="1" ht="63" customHeight="1" x14ac:dyDescent="0.2">
      <c r="A9" s="310" t="s">
        <v>113</v>
      </c>
      <c r="B9" s="311"/>
      <c r="C9" s="163" t="s">
        <v>114</v>
      </c>
      <c r="D9" s="148"/>
      <c r="E9" s="164"/>
      <c r="F9" s="165">
        <f>IF(E9="Oui tout à fait",1,(IF(E9="Plutôt oui",2,(IF(E9="Plutôt non",3,(IF(E9="Non pas du tout",4,0)))))))</f>
        <v>0</v>
      </c>
      <c r="G9" s="316" t="str">
        <f>IF((OR(F9=0,F10=0,F11=0,F12=0,F13=0,F14=0,F15=0,F16=0)),"",(IF(SUM(F9:F16)&gt;23,"Élevé",(IF(SUM(F9:F16)&lt;16,"Faible","Modéré")))))</f>
        <v/>
      </c>
      <c r="H9" s="6"/>
      <c r="I9" s="6"/>
      <c r="J9" s="6"/>
      <c r="K9" s="150"/>
      <c r="L9" s="10" t="s">
        <v>103</v>
      </c>
      <c r="M9" s="10" t="s">
        <v>104</v>
      </c>
      <c r="N9" s="10" t="s">
        <v>105</v>
      </c>
      <c r="O9" s="10" t="s">
        <v>106</v>
      </c>
    </row>
    <row r="10" spans="1:16" s="9" customFormat="1" ht="63" customHeight="1" x14ac:dyDescent="0.2">
      <c r="A10" s="312"/>
      <c r="B10" s="313"/>
      <c r="C10" s="166" t="s">
        <v>115</v>
      </c>
      <c r="D10" s="152"/>
      <c r="E10" s="167"/>
      <c r="F10" s="154">
        <f>IF(E10="Jamais",1,(IF(E10="Parfois",2,(IF(E10="Souvent",3,(IF(E10="Très souvent",4,0)))))))</f>
        <v>0</v>
      </c>
      <c r="G10" s="317"/>
      <c r="H10" s="153"/>
      <c r="I10" s="153"/>
      <c r="J10" s="153"/>
      <c r="K10" s="156"/>
      <c r="L10" s="10" t="s">
        <v>116</v>
      </c>
      <c r="M10" s="10" t="s">
        <v>117</v>
      </c>
      <c r="N10" s="10" t="s">
        <v>118</v>
      </c>
      <c r="O10" s="10" t="s">
        <v>119</v>
      </c>
    </row>
    <row r="11" spans="1:16" s="9" customFormat="1" ht="135.75" customHeight="1" x14ac:dyDescent="0.2">
      <c r="A11" s="312"/>
      <c r="B11" s="313"/>
      <c r="C11" s="166" t="s">
        <v>120</v>
      </c>
      <c r="D11" s="152"/>
      <c r="E11" s="167"/>
      <c r="F11" s="154">
        <f>IF(E11="Oui tout à fait",1,(IF(E11="Plutôt oui",2,(IF(E11="Plutôt non",3,(IF(E11="Non pas du tout",4,0)))))))</f>
        <v>0</v>
      </c>
      <c r="G11" s="317"/>
      <c r="H11" s="153"/>
      <c r="I11" s="153"/>
      <c r="J11" s="153"/>
      <c r="K11" s="156"/>
      <c r="L11" s="10" t="s">
        <v>103</v>
      </c>
      <c r="M11" s="10" t="s">
        <v>104</v>
      </c>
      <c r="N11" s="10" t="s">
        <v>105</v>
      </c>
      <c r="O11" s="10" t="s">
        <v>106</v>
      </c>
    </row>
    <row r="12" spans="1:16" s="9" customFormat="1" ht="63" customHeight="1" x14ac:dyDescent="0.2">
      <c r="A12" s="312"/>
      <c r="B12" s="313"/>
      <c r="C12" s="166" t="s">
        <v>121</v>
      </c>
      <c r="D12" s="152"/>
      <c r="E12" s="167"/>
      <c r="F12" s="154">
        <f>IF(E12="Jamais",1,(IF(E12="Parfois",2,(IF(E12="Souvent",3,(IF(E12="Très souvent",4,0)))))))</f>
        <v>0</v>
      </c>
      <c r="G12" s="317"/>
      <c r="H12" s="153"/>
      <c r="I12" s="153"/>
      <c r="J12" s="153"/>
      <c r="K12" s="156"/>
      <c r="L12" s="10" t="s">
        <v>116</v>
      </c>
      <c r="M12" s="10" t="s">
        <v>117</v>
      </c>
      <c r="N12" s="10" t="s">
        <v>118</v>
      </c>
      <c r="O12" s="10" t="s">
        <v>119</v>
      </c>
    </row>
    <row r="13" spans="1:16" s="9" customFormat="1" ht="63" customHeight="1" x14ac:dyDescent="0.2">
      <c r="A13" s="312"/>
      <c r="B13" s="313"/>
      <c r="C13" s="166" t="s">
        <v>122</v>
      </c>
      <c r="D13" s="152"/>
      <c r="E13" s="167"/>
      <c r="F13" s="154">
        <f>IF(E13="Jamais",1,(IF(E13="Parfois",2,(IF(E13="Souvent",3,(IF(E13="Toujours",4,0)))))))</f>
        <v>0</v>
      </c>
      <c r="G13" s="317"/>
      <c r="H13" s="153"/>
      <c r="I13" s="153"/>
      <c r="J13" s="153"/>
      <c r="K13" s="156"/>
      <c r="L13" s="10" t="s">
        <v>116</v>
      </c>
      <c r="M13" s="10" t="s">
        <v>117</v>
      </c>
      <c r="N13" s="10" t="s">
        <v>118</v>
      </c>
      <c r="O13" s="10" t="s">
        <v>123</v>
      </c>
    </row>
    <row r="14" spans="1:16" s="9" customFormat="1" ht="93.75" customHeight="1" x14ac:dyDescent="0.2">
      <c r="A14" s="312"/>
      <c r="B14" s="313"/>
      <c r="C14" s="166" t="s">
        <v>124</v>
      </c>
      <c r="D14" s="152"/>
      <c r="E14" s="167"/>
      <c r="F14" s="154">
        <f>IF(E14="Oui",4,(IF(E14="Non",1,0)))</f>
        <v>0</v>
      </c>
      <c r="G14" s="317"/>
      <c r="H14" s="153"/>
      <c r="I14" s="153"/>
      <c r="J14" s="153"/>
      <c r="K14" s="156"/>
      <c r="L14" s="10" t="s">
        <v>110</v>
      </c>
      <c r="M14" s="10" t="s">
        <v>111</v>
      </c>
      <c r="N14" s="10"/>
      <c r="O14" s="10"/>
    </row>
    <row r="15" spans="1:16" s="9" customFormat="1" ht="63" customHeight="1" x14ac:dyDescent="0.2">
      <c r="A15" s="312"/>
      <c r="B15" s="313"/>
      <c r="C15" s="166" t="s">
        <v>125</v>
      </c>
      <c r="D15" s="152"/>
      <c r="E15" s="167"/>
      <c r="F15" s="154">
        <f>IF(E15="Jamais",1,(IF(E15="Parfois",2,(IF(E15="Souvent",3,(IF(E15="Toujours",4,0)))))))</f>
        <v>0</v>
      </c>
      <c r="G15" s="317"/>
      <c r="H15" s="153"/>
      <c r="I15" s="153"/>
      <c r="J15" s="153"/>
      <c r="K15" s="156"/>
      <c r="L15" s="10" t="s">
        <v>116</v>
      </c>
      <c r="M15" s="10" t="s">
        <v>117</v>
      </c>
      <c r="N15" s="10" t="s">
        <v>118</v>
      </c>
      <c r="O15" s="10" t="s">
        <v>123</v>
      </c>
    </row>
    <row r="16" spans="1:16" s="9" customFormat="1" ht="63" customHeight="1" thickBot="1" x14ac:dyDescent="0.25">
      <c r="A16" s="314"/>
      <c r="B16" s="315"/>
      <c r="C16" s="168" t="s">
        <v>126</v>
      </c>
      <c r="D16" s="158"/>
      <c r="E16" s="169"/>
      <c r="F16" s="160">
        <f>IF(E16="Oui tout à fait",4,(IF(E16="Plutôt oui",3,(IF(E16="Plutôt non",2,(IF(E16="Non pas du tout",1,0)))))))</f>
        <v>0</v>
      </c>
      <c r="G16" s="318"/>
      <c r="H16" s="159"/>
      <c r="I16" s="159"/>
      <c r="J16" s="159"/>
      <c r="K16" s="162"/>
      <c r="L16" s="10" t="s">
        <v>103</v>
      </c>
      <c r="M16" s="10" t="s">
        <v>104</v>
      </c>
      <c r="N16" s="10" t="s">
        <v>105</v>
      </c>
      <c r="O16" s="10" t="s">
        <v>106</v>
      </c>
    </row>
    <row r="17" spans="1:15" s="9" customFormat="1" ht="63" customHeight="1" x14ac:dyDescent="0.2">
      <c r="A17" s="319" t="s">
        <v>127</v>
      </c>
      <c r="B17" s="320"/>
      <c r="C17" s="147" t="s">
        <v>128</v>
      </c>
      <c r="D17" s="148"/>
      <c r="E17" s="164"/>
      <c r="F17" s="165">
        <f>IF(E17="Jamais",1,(IF(E17="Parfois",2,(IF(E17="Souvent",3,(IF(E17="Toujours",4,0)))))))</f>
        <v>0</v>
      </c>
      <c r="G17" s="316" t="str">
        <f>IF((OR(F17=0,F18=0,F19=0)),"",(IF(SUM(F17:F19)&gt;8,"Élevé",(IF(SUM(F17:F19)&lt;4,"Faible","Modéré")))))</f>
        <v/>
      </c>
      <c r="H17" s="6"/>
      <c r="I17" s="6"/>
      <c r="J17" s="6"/>
      <c r="K17" s="150"/>
      <c r="L17" s="10" t="s">
        <v>116</v>
      </c>
      <c r="M17" s="10" t="s">
        <v>117</v>
      </c>
      <c r="N17" s="10" t="s">
        <v>118</v>
      </c>
      <c r="O17" s="10" t="s">
        <v>123</v>
      </c>
    </row>
    <row r="18" spans="1:15" s="9" customFormat="1" ht="63" customHeight="1" x14ac:dyDescent="0.2">
      <c r="A18" s="321"/>
      <c r="B18" s="322"/>
      <c r="C18" s="151" t="s">
        <v>129</v>
      </c>
      <c r="D18" s="152"/>
      <c r="E18" s="167"/>
      <c r="F18" s="154">
        <f>IF(E18="Jamais",1,(IF(E18="Parfois",2,(IF(E18="Souvent",3,(IF(E18="Toujours",4,0)))))))</f>
        <v>0</v>
      </c>
      <c r="G18" s="317"/>
      <c r="H18" s="153"/>
      <c r="I18" s="153"/>
      <c r="J18" s="153"/>
      <c r="K18" s="156"/>
      <c r="L18" s="10" t="s">
        <v>116</v>
      </c>
      <c r="M18" s="10" t="s">
        <v>117</v>
      </c>
      <c r="N18" s="10" t="s">
        <v>118</v>
      </c>
      <c r="O18" s="10" t="s">
        <v>123</v>
      </c>
    </row>
    <row r="19" spans="1:15" s="9" customFormat="1" ht="63" customHeight="1" thickBot="1" x14ac:dyDescent="0.25">
      <c r="A19" s="323"/>
      <c r="B19" s="324"/>
      <c r="C19" s="157" t="s">
        <v>130</v>
      </c>
      <c r="D19" s="158"/>
      <c r="E19" s="169"/>
      <c r="F19" s="160">
        <f>IF(E19="Oui tout à fait",4,(IF(E19="Plutôt oui",3,(IF(E19="Plutôt non",2,(IF(E19="Non pas du tout",1,0)))))))</f>
        <v>0</v>
      </c>
      <c r="G19" s="318"/>
      <c r="H19" s="159"/>
      <c r="I19" s="159"/>
      <c r="J19" s="159"/>
      <c r="K19" s="162"/>
      <c r="L19" s="10" t="s">
        <v>103</v>
      </c>
      <c r="M19" s="10" t="s">
        <v>104</v>
      </c>
      <c r="N19" s="10" t="s">
        <v>105</v>
      </c>
      <c r="O19" s="10" t="s">
        <v>106</v>
      </c>
    </row>
    <row r="20" spans="1:15" s="9" customFormat="1" ht="93.75" customHeight="1" x14ac:dyDescent="0.2">
      <c r="A20" s="310" t="s">
        <v>131</v>
      </c>
      <c r="B20" s="311"/>
      <c r="C20" s="163" t="s">
        <v>132</v>
      </c>
      <c r="D20" s="148"/>
      <c r="E20" s="164"/>
      <c r="F20" s="165">
        <f>IF(E20="Oui tout à fait",1,(IF(E20="Plutôt oui",2,(IF(E20="Plutôt non",3,(IF(E20="Non pas du tout",4,0)))))))</f>
        <v>0</v>
      </c>
      <c r="G20" s="316" t="str">
        <f>IF((OR(F20=0,F21=0,F22=0,F23=0)),"",(IF(SUM(F20:F23)&gt;11,"Élevé",(IF(SUM(F20:F23)&lt;8,"Faible","Modéré")))))</f>
        <v/>
      </c>
      <c r="H20" s="6"/>
      <c r="I20" s="6"/>
      <c r="J20" s="6"/>
      <c r="K20" s="150"/>
      <c r="L20" s="10" t="s">
        <v>103</v>
      </c>
      <c r="M20" s="10" t="s">
        <v>104</v>
      </c>
      <c r="N20" s="10" t="s">
        <v>105</v>
      </c>
      <c r="O20" s="10" t="s">
        <v>106</v>
      </c>
    </row>
    <row r="21" spans="1:15" s="9" customFormat="1" ht="63" customHeight="1" x14ac:dyDescent="0.2">
      <c r="A21" s="312"/>
      <c r="B21" s="313"/>
      <c r="C21" s="166" t="s">
        <v>133</v>
      </c>
      <c r="D21" s="152"/>
      <c r="E21" s="167"/>
      <c r="F21" s="154">
        <f>IF(E21="Oui tout à fait",1,(IF(E21="Plutôt oui",2,(IF(E21="Plutôt non",3,(IF(E21="Non pas du tout",4,0)))))))</f>
        <v>0</v>
      </c>
      <c r="G21" s="317"/>
      <c r="H21" s="153"/>
      <c r="I21" s="153"/>
      <c r="J21" s="153"/>
      <c r="K21" s="156"/>
      <c r="L21" s="10" t="s">
        <v>103</v>
      </c>
      <c r="M21" s="10" t="s">
        <v>104</v>
      </c>
      <c r="N21" s="10" t="s">
        <v>105</v>
      </c>
      <c r="O21" s="10" t="s">
        <v>106</v>
      </c>
    </row>
    <row r="22" spans="1:15" s="9" customFormat="1" ht="100.5" customHeight="1" x14ac:dyDescent="0.2">
      <c r="A22" s="312"/>
      <c r="B22" s="313"/>
      <c r="C22" s="166" t="s">
        <v>134</v>
      </c>
      <c r="D22" s="152"/>
      <c r="E22" s="167"/>
      <c r="F22" s="154">
        <f>IF(E22="Oui tout à fait",1,(IF(E22="Plutôt oui",2,(IF(E22="Plutôt non",3,(IF(E22="Non pas du tout",4,0)))))))</f>
        <v>0</v>
      </c>
      <c r="G22" s="317"/>
      <c r="H22" s="153"/>
      <c r="I22" s="153"/>
      <c r="J22" s="153"/>
      <c r="K22" s="156"/>
      <c r="L22" s="10" t="s">
        <v>103</v>
      </c>
      <c r="M22" s="10" t="s">
        <v>104</v>
      </c>
      <c r="N22" s="10" t="s">
        <v>105</v>
      </c>
      <c r="O22" s="10" t="s">
        <v>106</v>
      </c>
    </row>
    <row r="23" spans="1:15" s="9" customFormat="1" ht="92.25" customHeight="1" thickBot="1" x14ac:dyDescent="0.25">
      <c r="A23" s="314"/>
      <c r="B23" s="315"/>
      <c r="C23" s="168" t="s">
        <v>135</v>
      </c>
      <c r="D23" s="158"/>
      <c r="E23" s="169"/>
      <c r="F23" s="160">
        <f>IF(E23="Oui tout à fait",1,(IF(E23="Plutôt oui",2,(IF(E23="Plutôt non",3,(IF(E23="Non pas du tout",4,0)))))))</f>
        <v>0</v>
      </c>
      <c r="G23" s="318"/>
      <c r="H23" s="159"/>
      <c r="I23" s="159"/>
      <c r="J23" s="159"/>
      <c r="K23" s="162"/>
      <c r="L23" s="10" t="s">
        <v>103</v>
      </c>
      <c r="M23" s="10" t="s">
        <v>104</v>
      </c>
      <c r="N23" s="10" t="s">
        <v>105</v>
      </c>
      <c r="O23" s="10" t="s">
        <v>106</v>
      </c>
    </row>
    <row r="24" spans="1:15" s="9" customFormat="1" ht="63" customHeight="1" x14ac:dyDescent="0.2">
      <c r="A24" s="319" t="s">
        <v>136</v>
      </c>
      <c r="B24" s="320"/>
      <c r="C24" s="147" t="s">
        <v>137</v>
      </c>
      <c r="D24" s="148"/>
      <c r="E24" s="164"/>
      <c r="F24" s="165">
        <f>IF(E24="Oui",4,(IF(E24="Non",1,0)))</f>
        <v>0</v>
      </c>
      <c r="G24" s="316" t="str">
        <f>IF((OR(F24=0,F25=0,F26=0,F27=0,F28=0,F29=0,F30=0,F31=0,F32=0,F33=0)),"",(IF(SUM(F24:F33)&gt;29,"Élevé",(IF(SUM(F24:F33)&lt;20,"Faible","Modéré")))))</f>
        <v/>
      </c>
      <c r="H24" s="6"/>
      <c r="I24" s="6"/>
      <c r="J24" s="6"/>
      <c r="K24" s="150"/>
      <c r="L24" s="10" t="s">
        <v>110</v>
      </c>
      <c r="M24" s="10" t="s">
        <v>111</v>
      </c>
      <c r="N24" s="10"/>
      <c r="O24" s="10"/>
    </row>
    <row r="25" spans="1:15" s="9" customFormat="1" ht="63" customHeight="1" x14ac:dyDescent="0.2">
      <c r="A25" s="321"/>
      <c r="B25" s="322"/>
      <c r="C25" s="151" t="s">
        <v>138</v>
      </c>
      <c r="D25" s="152"/>
      <c r="E25" s="167"/>
      <c r="F25" s="154">
        <f>IF(E25="Oui tout à fait",1,(IF(E25="Plutôt oui",2,(IF(E25="Plutôt non",3,(IF(E25="Non pas du tout",4,0)))))))</f>
        <v>0</v>
      </c>
      <c r="G25" s="317"/>
      <c r="H25" s="153"/>
      <c r="I25" s="153"/>
      <c r="J25" s="153"/>
      <c r="K25" s="156"/>
      <c r="L25" s="10" t="s">
        <v>103</v>
      </c>
      <c r="M25" s="10" t="s">
        <v>104</v>
      </c>
      <c r="N25" s="10" t="s">
        <v>105</v>
      </c>
      <c r="O25" s="10" t="s">
        <v>106</v>
      </c>
    </row>
    <row r="26" spans="1:15" s="9" customFormat="1" ht="93" customHeight="1" x14ac:dyDescent="0.2">
      <c r="A26" s="321"/>
      <c r="B26" s="322"/>
      <c r="C26" s="151" t="s">
        <v>139</v>
      </c>
      <c r="D26" s="152"/>
      <c r="E26" s="167"/>
      <c r="F26" s="154">
        <f>IF(E26="Oui",1,(IF(E26="Non",4,0)))</f>
        <v>0</v>
      </c>
      <c r="G26" s="317"/>
      <c r="H26" s="153"/>
      <c r="I26" s="153"/>
      <c r="J26" s="153"/>
      <c r="K26" s="156"/>
      <c r="L26" s="10" t="s">
        <v>110</v>
      </c>
      <c r="M26" s="10" t="s">
        <v>111</v>
      </c>
      <c r="N26" s="10"/>
      <c r="O26" s="10"/>
    </row>
    <row r="27" spans="1:15" s="9" customFormat="1" ht="70.5" customHeight="1" x14ac:dyDescent="0.2">
      <c r="A27" s="321"/>
      <c r="B27" s="322"/>
      <c r="C27" s="151" t="s">
        <v>140</v>
      </c>
      <c r="D27" s="152"/>
      <c r="E27" s="167"/>
      <c r="F27" s="154">
        <f>IF(E27="Oui tout à fait",1,(IF(E27="Plutôt oui",2,(IF(E27="Plutôt non",3,(IF(E27="Non pas du tout",4,0)))))))</f>
        <v>0</v>
      </c>
      <c r="G27" s="317"/>
      <c r="H27" s="153"/>
      <c r="I27" s="153"/>
      <c r="J27" s="153"/>
      <c r="K27" s="156"/>
      <c r="L27" s="10" t="s">
        <v>103</v>
      </c>
      <c r="M27" s="10" t="s">
        <v>104</v>
      </c>
      <c r="N27" s="10" t="s">
        <v>105</v>
      </c>
      <c r="O27" s="10" t="s">
        <v>106</v>
      </c>
    </row>
    <row r="28" spans="1:15" s="9" customFormat="1" ht="96.75" customHeight="1" x14ac:dyDescent="0.2">
      <c r="A28" s="321"/>
      <c r="B28" s="322"/>
      <c r="C28" s="151" t="s">
        <v>141</v>
      </c>
      <c r="D28" s="152"/>
      <c r="E28" s="167"/>
      <c r="F28" s="154">
        <f>IF(E28="Oui tout à fait",1,(IF(E28="Plutôt oui",2,(IF(E28="Plutôt non",3,(IF(E28="Non pas du tout",4,0)))))))</f>
        <v>0</v>
      </c>
      <c r="G28" s="317"/>
      <c r="H28" s="153"/>
      <c r="I28" s="153"/>
      <c r="J28" s="153"/>
      <c r="K28" s="156"/>
      <c r="L28" s="10" t="s">
        <v>103</v>
      </c>
      <c r="M28" s="10" t="s">
        <v>104</v>
      </c>
      <c r="N28" s="10" t="s">
        <v>105</v>
      </c>
      <c r="O28" s="10" t="s">
        <v>106</v>
      </c>
    </row>
    <row r="29" spans="1:15" s="9" customFormat="1" ht="63" customHeight="1" x14ac:dyDescent="0.2">
      <c r="A29" s="321"/>
      <c r="B29" s="322"/>
      <c r="C29" s="151" t="s">
        <v>142</v>
      </c>
      <c r="D29" s="152"/>
      <c r="E29" s="167"/>
      <c r="F29" s="154">
        <f>IF(E29="Oui tout à fait",1,(IF(E29="Plutôt oui",2,(IF(E29="Plutôt non",3,(IF(E29="Non pas du tout",4,0)))))))</f>
        <v>0</v>
      </c>
      <c r="G29" s="317"/>
      <c r="H29" s="153"/>
      <c r="I29" s="153"/>
      <c r="J29" s="153"/>
      <c r="K29" s="156"/>
      <c r="L29" s="10" t="s">
        <v>103</v>
      </c>
      <c r="M29" s="10" t="s">
        <v>104</v>
      </c>
      <c r="N29" s="10" t="s">
        <v>105</v>
      </c>
      <c r="O29" s="10" t="s">
        <v>106</v>
      </c>
    </row>
    <row r="30" spans="1:15" s="9" customFormat="1" ht="120" customHeight="1" x14ac:dyDescent="0.2">
      <c r="A30" s="321"/>
      <c r="B30" s="322"/>
      <c r="C30" s="151" t="s">
        <v>143</v>
      </c>
      <c r="D30" s="152"/>
      <c r="E30" s="167"/>
      <c r="F30" s="154">
        <f>IF(E30="Oui tout à fait",1,(IF(E30="Plutôt oui",2,(IF(E30="Plutôt non",3,(IF(E30="Non pas du tout",4,0)))))))</f>
        <v>0</v>
      </c>
      <c r="G30" s="317"/>
      <c r="H30" s="153"/>
      <c r="I30" s="153"/>
      <c r="J30" s="153"/>
      <c r="K30" s="156"/>
      <c r="L30" s="10" t="s">
        <v>103</v>
      </c>
      <c r="M30" s="10" t="s">
        <v>104</v>
      </c>
      <c r="N30" s="10" t="s">
        <v>105</v>
      </c>
      <c r="O30" s="10" t="s">
        <v>106</v>
      </c>
    </row>
    <row r="31" spans="1:15" s="9" customFormat="1" ht="94.5" customHeight="1" x14ac:dyDescent="0.2">
      <c r="A31" s="321"/>
      <c r="B31" s="322"/>
      <c r="C31" s="151" t="s">
        <v>144</v>
      </c>
      <c r="D31" s="152"/>
      <c r="E31" s="167"/>
      <c r="F31" s="154">
        <f>IF(E31="Jamais",4,(IF(E31="Parfois",3,(IF(E31="Souvent",2,(IF(E31="Toujours",1,0)))))))</f>
        <v>0</v>
      </c>
      <c r="G31" s="317"/>
      <c r="H31" s="153"/>
      <c r="I31" s="153"/>
      <c r="J31" s="153"/>
      <c r="K31" s="156"/>
      <c r="L31" s="10" t="s">
        <v>116</v>
      </c>
      <c r="M31" s="10" t="s">
        <v>117</v>
      </c>
      <c r="N31" s="10" t="s">
        <v>118</v>
      </c>
      <c r="O31" s="10" t="s">
        <v>123</v>
      </c>
    </row>
    <row r="32" spans="1:15" s="9" customFormat="1" ht="91.5" customHeight="1" x14ac:dyDescent="0.2">
      <c r="A32" s="321"/>
      <c r="B32" s="322"/>
      <c r="C32" s="151" t="s">
        <v>145</v>
      </c>
      <c r="D32" s="152"/>
      <c r="E32" s="167"/>
      <c r="F32" s="154">
        <f>IF(E32="Jamais",4,(IF(E32="Parfois",3,(IF(E32="Souvent",2,(IF(E32="Très souvent",1,0)))))))</f>
        <v>0</v>
      </c>
      <c r="G32" s="317"/>
      <c r="H32" s="153"/>
      <c r="I32" s="153"/>
      <c r="J32" s="153"/>
      <c r="K32" s="156"/>
      <c r="L32" s="10" t="s">
        <v>116</v>
      </c>
      <c r="M32" s="10" t="s">
        <v>117</v>
      </c>
      <c r="N32" s="10" t="s">
        <v>118</v>
      </c>
      <c r="O32" s="10" t="s">
        <v>119</v>
      </c>
    </row>
    <row r="33" spans="1:15" s="9" customFormat="1" ht="63" customHeight="1" thickBot="1" x14ac:dyDescent="0.25">
      <c r="A33" s="323"/>
      <c r="B33" s="324"/>
      <c r="C33" s="157" t="s">
        <v>146</v>
      </c>
      <c r="D33" s="158"/>
      <c r="E33" s="169"/>
      <c r="F33" s="160">
        <f>IF(E33="Oui",1,(IF(E33="Non",21,0)))</f>
        <v>0</v>
      </c>
      <c r="G33" s="318"/>
      <c r="H33" s="159"/>
      <c r="I33" s="159"/>
      <c r="J33" s="159"/>
      <c r="K33" s="162"/>
      <c r="L33" s="10" t="s">
        <v>110</v>
      </c>
      <c r="M33" s="10" t="s">
        <v>111</v>
      </c>
      <c r="N33" s="10"/>
      <c r="O33" s="10"/>
    </row>
    <row r="34" spans="1:15" s="9" customFormat="1" ht="63" customHeight="1" x14ac:dyDescent="0.2">
      <c r="A34" s="310" t="s">
        <v>147</v>
      </c>
      <c r="B34" s="311"/>
      <c r="C34" s="163" t="s">
        <v>148</v>
      </c>
      <c r="D34" s="148"/>
      <c r="E34" s="164"/>
      <c r="F34" s="165">
        <f>IF(E34="Oui tout à fait",1,(IF(E34="Plutôt oui",2,(IF(E34="Plutôt non",3,(IF(E34="Non pas du tout",4,0)))))))</f>
        <v>0</v>
      </c>
      <c r="G34" s="316" t="str">
        <f>IF((OR(F34=0,F35=0,F36=0,F37=0)),"",(IF(SUM(F37:F259)&gt;11,"Élevé",(IF(SUM(F34:F37)&lt;8,"Faible","Modéré")))))</f>
        <v/>
      </c>
      <c r="H34" s="6"/>
      <c r="I34" s="6"/>
      <c r="J34" s="6"/>
      <c r="K34" s="150"/>
      <c r="L34" s="10" t="s">
        <v>103</v>
      </c>
      <c r="M34" s="10" t="s">
        <v>104</v>
      </c>
      <c r="N34" s="10" t="s">
        <v>105</v>
      </c>
      <c r="O34" s="10" t="s">
        <v>106</v>
      </c>
    </row>
    <row r="35" spans="1:15" s="9" customFormat="1" ht="73.5" customHeight="1" x14ac:dyDescent="0.2">
      <c r="A35" s="312"/>
      <c r="B35" s="313"/>
      <c r="C35" s="166" t="s">
        <v>149</v>
      </c>
      <c r="D35" s="152"/>
      <c r="E35" s="167"/>
      <c r="F35" s="154">
        <f>IF(E35="Oui tout à fait",1,(IF(E35="Plutôt oui",2,(IF(E35="Plutôt non",3,(IF(E35="Non pas du tout",4,0)))))))</f>
        <v>0</v>
      </c>
      <c r="G35" s="317"/>
      <c r="H35" s="153"/>
      <c r="I35" s="153"/>
      <c r="J35" s="153"/>
      <c r="K35" s="156"/>
      <c r="L35" s="10" t="s">
        <v>103</v>
      </c>
      <c r="M35" s="10" t="s">
        <v>104</v>
      </c>
      <c r="N35" s="10" t="s">
        <v>105</v>
      </c>
      <c r="O35" s="10" t="s">
        <v>106</v>
      </c>
    </row>
    <row r="36" spans="1:15" s="9" customFormat="1" ht="79.5" customHeight="1" x14ac:dyDescent="0.2">
      <c r="A36" s="312"/>
      <c r="B36" s="313"/>
      <c r="C36" s="166" t="s">
        <v>150</v>
      </c>
      <c r="D36" s="152"/>
      <c r="E36" s="167"/>
      <c r="F36" s="154">
        <f>IF(E36="Jamais",4,(IF(E36="Parfois",3,(IF(E36="Souvent",2,(IF(E36="Toujours",1,0)))))))</f>
        <v>0</v>
      </c>
      <c r="G36" s="317"/>
      <c r="H36" s="153"/>
      <c r="I36" s="153"/>
      <c r="J36" s="153"/>
      <c r="K36" s="156"/>
      <c r="L36" s="10" t="s">
        <v>116</v>
      </c>
      <c r="M36" s="10" t="s">
        <v>117</v>
      </c>
      <c r="N36" s="10" t="s">
        <v>118</v>
      </c>
      <c r="O36" s="10" t="s">
        <v>123</v>
      </c>
    </row>
    <row r="37" spans="1:15" s="9" customFormat="1" ht="90" customHeight="1" thickBot="1" x14ac:dyDescent="0.25">
      <c r="A37" s="314"/>
      <c r="B37" s="315"/>
      <c r="C37" s="168" t="s">
        <v>151</v>
      </c>
      <c r="D37" s="158"/>
      <c r="E37" s="169"/>
      <c r="F37" s="160">
        <f>IF(E37="Oui tout à fait",1,(IF(E37="Plutôt oui",2,(IF(E37="Plutôt non",3,(IF(E37="Non pas du tout",4,0)))))))</f>
        <v>0</v>
      </c>
      <c r="G37" s="318"/>
      <c r="H37" s="159"/>
      <c r="I37" s="159"/>
      <c r="J37" s="159"/>
      <c r="K37" s="162"/>
      <c r="L37" s="10" t="s">
        <v>103</v>
      </c>
      <c r="M37" s="10" t="s">
        <v>104</v>
      </c>
      <c r="N37" s="10" t="s">
        <v>105</v>
      </c>
      <c r="O37" s="10" t="s">
        <v>106</v>
      </c>
    </row>
    <row r="38" spans="1:15" s="9" customFormat="1" ht="114.75" customHeight="1" x14ac:dyDescent="0.2">
      <c r="A38" s="319" t="s">
        <v>152</v>
      </c>
      <c r="B38" s="320"/>
      <c r="C38" s="147" t="s">
        <v>153</v>
      </c>
      <c r="D38" s="148"/>
      <c r="E38" s="164"/>
      <c r="F38" s="165">
        <f>IF(E38="Oui tout à fait",4,(IF(E38="Plutôt oui",3,(IF(E38="Plutôt non",2,(IF(E38="Non pas du tout",1,0)))))))</f>
        <v>0</v>
      </c>
      <c r="G38" s="316" t="str">
        <f>IF((OR(F38=0,F39=0)),"",(IF(SUM(F38:F39)&gt;5,"Élevé",(IF(SUM(F38:F39)&lt;4,"Faible","Modéré")))))</f>
        <v/>
      </c>
      <c r="H38" s="6"/>
      <c r="I38" s="6"/>
      <c r="J38" s="6"/>
      <c r="K38" s="150"/>
      <c r="L38" s="10" t="s">
        <v>103</v>
      </c>
      <c r="M38" s="10" t="s">
        <v>104</v>
      </c>
      <c r="N38" s="10" t="s">
        <v>105</v>
      </c>
      <c r="O38" s="10" t="s">
        <v>106</v>
      </c>
    </row>
    <row r="39" spans="1:15" s="9" customFormat="1" ht="123.75" customHeight="1" thickBot="1" x14ac:dyDescent="0.25">
      <c r="A39" s="323"/>
      <c r="B39" s="324"/>
      <c r="C39" s="157" t="s">
        <v>154</v>
      </c>
      <c r="D39" s="158"/>
      <c r="E39" s="169"/>
      <c r="F39" s="160">
        <f>IF(E39="Jamais",1,(IF(E39="Parfois",2,(IF(E39="Souvent",3,(IF(E39="Toujours",4,0)))))))</f>
        <v>0</v>
      </c>
      <c r="G39" s="318"/>
      <c r="H39" s="159"/>
      <c r="I39" s="159"/>
      <c r="J39" s="159"/>
      <c r="K39" s="162"/>
      <c r="L39" s="10" t="s">
        <v>116</v>
      </c>
      <c r="M39" s="10" t="s">
        <v>117</v>
      </c>
      <c r="N39" s="10" t="s">
        <v>118</v>
      </c>
      <c r="O39" s="10" t="s">
        <v>123</v>
      </c>
    </row>
    <row r="40" spans="1:15" s="9" customFormat="1" ht="67.5" customHeight="1" x14ac:dyDescent="0.2">
      <c r="A40" s="310" t="s">
        <v>155</v>
      </c>
      <c r="B40" s="311"/>
      <c r="C40" s="163" t="s">
        <v>156</v>
      </c>
      <c r="D40" s="148"/>
      <c r="E40" s="164"/>
      <c r="F40" s="165">
        <f>IF(E40="Oui",1,(IF(E40="Non",4,0)))</f>
        <v>0</v>
      </c>
      <c r="G40" s="316" t="str">
        <f>IF((OR(F40=0,F41=0,F42=0,F43=0,F44=0)),"",(IF(SUM(F40:F44)&gt;14,"Élevé",(IF(SUM(F40:F44)&lt;10,"Faible","Modéré")))))</f>
        <v/>
      </c>
      <c r="H40" s="6"/>
      <c r="I40" s="6"/>
      <c r="J40" s="6"/>
      <c r="K40" s="150"/>
      <c r="L40" s="10" t="s">
        <v>110</v>
      </c>
      <c r="M40" s="10" t="s">
        <v>111</v>
      </c>
      <c r="N40" s="10"/>
      <c r="O40" s="10"/>
    </row>
    <row r="41" spans="1:15" s="9" customFormat="1" ht="94.5" customHeight="1" x14ac:dyDescent="0.2">
      <c r="A41" s="312"/>
      <c r="B41" s="313"/>
      <c r="C41" s="166" t="s">
        <v>157</v>
      </c>
      <c r="D41" s="152"/>
      <c r="E41" s="164"/>
      <c r="F41" s="154">
        <f>IF(E41="Oui",1,(IF(E41="Non",4,0)))</f>
        <v>0</v>
      </c>
      <c r="G41" s="317"/>
      <c r="H41" s="153"/>
      <c r="I41" s="153"/>
      <c r="J41" s="153"/>
      <c r="K41" s="156"/>
      <c r="L41" s="10" t="s">
        <v>110</v>
      </c>
      <c r="M41" s="10" t="s">
        <v>111</v>
      </c>
      <c r="N41" s="10"/>
      <c r="O41" s="10"/>
    </row>
    <row r="42" spans="1:15" s="9" customFormat="1" ht="63" customHeight="1" x14ac:dyDescent="0.2">
      <c r="A42" s="312"/>
      <c r="B42" s="313"/>
      <c r="C42" s="166" t="s">
        <v>158</v>
      </c>
      <c r="D42" s="152"/>
      <c r="E42" s="164"/>
      <c r="F42" s="154">
        <f>IF(E42="Oui",1,(IF(E42="Non",4,0)))</f>
        <v>0</v>
      </c>
      <c r="G42" s="317"/>
      <c r="H42" s="153"/>
      <c r="I42" s="153"/>
      <c r="J42" s="153"/>
      <c r="K42" s="156"/>
      <c r="L42" s="10" t="s">
        <v>110</v>
      </c>
      <c r="M42" s="10" t="s">
        <v>111</v>
      </c>
      <c r="N42" s="10"/>
      <c r="O42" s="10"/>
    </row>
    <row r="43" spans="1:15" s="9" customFormat="1" ht="127.5" customHeight="1" x14ac:dyDescent="0.2">
      <c r="A43" s="312"/>
      <c r="B43" s="313"/>
      <c r="C43" s="166" t="s">
        <v>159</v>
      </c>
      <c r="D43" s="152"/>
      <c r="E43" s="164"/>
      <c r="F43" s="154">
        <f>IF(E43="Oui",4,(IF(E43="Non",1,0)))</f>
        <v>0</v>
      </c>
      <c r="G43" s="317"/>
      <c r="H43" s="153"/>
      <c r="I43" s="153"/>
      <c r="J43" s="153"/>
      <c r="K43" s="156"/>
      <c r="L43" s="10" t="s">
        <v>110</v>
      </c>
      <c r="M43" s="10" t="s">
        <v>111</v>
      </c>
      <c r="N43" s="10"/>
      <c r="O43" s="10"/>
    </row>
    <row r="44" spans="1:15" s="9" customFormat="1" ht="87" customHeight="1" thickBot="1" x14ac:dyDescent="0.25">
      <c r="A44" s="314"/>
      <c r="B44" s="315"/>
      <c r="C44" s="168" t="s">
        <v>160</v>
      </c>
      <c r="D44" s="158"/>
      <c r="E44" s="164"/>
      <c r="F44" s="170">
        <f>IF(E44="Oui",4,(IF(E44="Non",1,0)))</f>
        <v>0</v>
      </c>
      <c r="G44" s="318"/>
      <c r="H44" s="159"/>
      <c r="I44" s="159"/>
      <c r="J44" s="159"/>
      <c r="K44" s="162"/>
      <c r="L44" s="10" t="s">
        <v>110</v>
      </c>
      <c r="M44" s="10" t="s">
        <v>111</v>
      </c>
      <c r="N44" s="10"/>
      <c r="O44" s="10"/>
    </row>
  </sheetData>
  <mergeCells count="21">
    <mergeCell ref="D1:D2"/>
    <mergeCell ref="H1:K1"/>
    <mergeCell ref="A34:B37"/>
    <mergeCell ref="G34:G37"/>
    <mergeCell ref="A38:B39"/>
    <mergeCell ref="G38:G39"/>
    <mergeCell ref="E1:G1"/>
    <mergeCell ref="F2:G2"/>
    <mergeCell ref="A4:B8"/>
    <mergeCell ref="G4:G8"/>
    <mergeCell ref="A9:B16"/>
    <mergeCell ref="G9:G16"/>
    <mergeCell ref="A1:B2"/>
    <mergeCell ref="A40:B44"/>
    <mergeCell ref="G40:G44"/>
    <mergeCell ref="A17:B19"/>
    <mergeCell ref="G17:G19"/>
    <mergeCell ref="A20:B23"/>
    <mergeCell ref="G20:G23"/>
    <mergeCell ref="A24:B33"/>
    <mergeCell ref="G24:G33"/>
  </mergeCells>
  <conditionalFormatting sqref="G4:G9 G17:G44">
    <cfRule type="cellIs" dxfId="7" priority="1" stopIfTrue="1" operator="equal">
      <formula>"Faible"</formula>
    </cfRule>
    <cfRule type="cellIs" dxfId="6" priority="2" stopIfTrue="1" operator="equal">
      <formula>"Modéré"</formula>
    </cfRule>
    <cfRule type="cellIs" dxfId="5" priority="3" stopIfTrue="1" operator="equal">
      <formula>"Élevé"</formula>
    </cfRule>
    <cfRule type="cellIs" dxfId="4" priority="4" stopIfTrue="1" operator="equal">
      <formula>""</formula>
    </cfRule>
  </conditionalFormatting>
  <dataValidations count="38">
    <dataValidation type="list" allowBlank="1" showErrorMessage="1" sqref="E40:E44">
      <formula1>$L$40:$M$40</formula1>
    </dataValidation>
    <dataValidation type="list" allowBlank="1" showErrorMessage="1" sqref="E39">
      <formula1>$L$39:$O$39</formula1>
    </dataValidation>
    <dataValidation type="list" allowBlank="1" showErrorMessage="1" sqref="E38">
      <formula1>$L$38:$O$38</formula1>
    </dataValidation>
    <dataValidation type="list" allowBlank="1" showErrorMessage="1" sqref="E37">
      <formula1>$L$37:$O$37</formula1>
    </dataValidation>
    <dataValidation type="list" allowBlank="1" showErrorMessage="1" sqref="E36">
      <formula1>$L$36:$O$36</formula1>
    </dataValidation>
    <dataValidation type="list" allowBlank="1" showErrorMessage="1" sqref="E35">
      <formula1>$L$35:$O$35</formula1>
    </dataValidation>
    <dataValidation type="list" allowBlank="1" showErrorMessage="1" sqref="E34">
      <formula1>$L$34:$O$34</formula1>
    </dataValidation>
    <dataValidation type="list" allowBlank="1" showErrorMessage="1" sqref="E33">
      <formula1>$L$33:$M$33</formula1>
    </dataValidation>
    <dataValidation type="list" allowBlank="1" showErrorMessage="1" sqref="E32">
      <formula1>$L$32:$O$32</formula1>
    </dataValidation>
    <dataValidation type="list" allowBlank="1" showErrorMessage="1" sqref="E31">
      <formula1>$L$31:$O$31</formula1>
    </dataValidation>
    <dataValidation type="list" allowBlank="1" showErrorMessage="1" sqref="E30">
      <formula1>$L$30:$O$30</formula1>
    </dataValidation>
    <dataValidation type="list" allowBlank="1" showErrorMessage="1" sqref="E29">
      <formula1>$L$29:$O$29</formula1>
    </dataValidation>
    <dataValidation type="list" allowBlank="1" showErrorMessage="1" sqref="E28">
      <formula1>$L$28:$O$28</formula1>
    </dataValidation>
    <dataValidation type="list" allowBlank="1" showErrorMessage="1" sqref="E27">
      <formula1>$L$27:$O$27</formula1>
    </dataValidation>
    <dataValidation type="list" allowBlank="1" showErrorMessage="1" sqref="E26">
      <formula1>$L$26:$M$26</formula1>
    </dataValidation>
    <dataValidation type="list" allowBlank="1" showErrorMessage="1" sqref="E25">
      <formula1>$L$25:$O$25</formula1>
    </dataValidation>
    <dataValidation type="list" allowBlank="1" showErrorMessage="1" sqref="E24">
      <formula1>$L$24:$M$24</formula1>
    </dataValidation>
    <dataValidation type="list" allowBlank="1" showErrorMessage="1" sqref="E23">
      <formula1>$L$23:$O$23</formula1>
    </dataValidation>
    <dataValidation type="list" allowBlank="1" showErrorMessage="1" sqref="E22">
      <formula1>$L$22:$O$22</formula1>
    </dataValidation>
    <dataValidation type="list" allowBlank="1" showErrorMessage="1" sqref="E21">
      <formula1>$L$21:$O$21</formula1>
    </dataValidation>
    <dataValidation type="list" allowBlank="1" showErrorMessage="1" sqref="E20">
      <formula1>$L$20:$O$20</formula1>
    </dataValidation>
    <dataValidation type="list" allowBlank="1" showErrorMessage="1" sqref="E19">
      <formula1>$L$19:$O$19</formula1>
    </dataValidation>
    <dataValidation type="list" allowBlank="1" showErrorMessage="1" sqref="E18">
      <formula1>$L$18:$O$18</formula1>
    </dataValidation>
    <dataValidation type="list" allowBlank="1" showErrorMessage="1" sqref="E17">
      <formula1>$L$17:$O$17</formula1>
    </dataValidation>
    <dataValidation type="list" allowBlank="1" showErrorMessage="1" sqref="E16">
      <formula1>$L$16:$O$16</formula1>
    </dataValidation>
    <dataValidation type="list" allowBlank="1" showErrorMessage="1" sqref="E15">
      <formula1>$L$15:$O$15</formula1>
    </dataValidation>
    <dataValidation type="list" allowBlank="1" showErrorMessage="1" sqref="E14">
      <formula1>$L$14:$M$14</formula1>
    </dataValidation>
    <dataValidation type="list" allowBlank="1" showErrorMessage="1" sqref="E13">
      <formula1>$L$13:$O$13</formula1>
    </dataValidation>
    <dataValidation type="list" allowBlank="1" showErrorMessage="1" sqref="E12">
      <formula1>$L$12:$O$12</formula1>
    </dataValidation>
    <dataValidation type="list" allowBlank="1" showErrorMessage="1" sqref="E11">
      <formula1>$L$11:$O$11</formula1>
    </dataValidation>
    <dataValidation type="list" allowBlank="1" showErrorMessage="1" sqref="E10">
      <formula1>$L$10:$O$10</formula1>
    </dataValidation>
    <dataValidation type="list" allowBlank="1" showErrorMessage="1" sqref="E9">
      <formula1>$L$9:$O$9</formula1>
    </dataValidation>
    <dataValidation type="list" allowBlank="1" showErrorMessage="1" sqref="E8">
      <formula1>$L$8:$M$8</formula1>
    </dataValidation>
    <dataValidation type="list" allowBlank="1" showErrorMessage="1" sqref="E7">
      <formula1>$L$7:$M$7</formula1>
    </dataValidation>
    <dataValidation type="list" allowBlank="1" showErrorMessage="1" sqref="E6">
      <formula1>$L$6:$O$6</formula1>
    </dataValidation>
    <dataValidation type="list" allowBlank="1" showErrorMessage="1" sqref="E5">
      <formula1>$L$5:$O$5</formula1>
    </dataValidation>
    <dataValidation type="list" allowBlank="1" showErrorMessage="1" sqref="E4">
      <formula1>$L$4:$O$4</formula1>
    </dataValidation>
    <dataValidation allowBlank="1" sqref="A5:D44 D4 E3 D1 L1:IT3 I2:K3 A4:B4 C1:C4 A1 H1:H3 E1:G2 F4:F44 H4:IT44 G4:G9 G17:G44">
      <formula1>0</formula1>
      <formula2>0</formula2>
    </dataValidation>
  </dataValidations>
  <pageMargins left="0.59055118110236227" right="0.59055118110236227" top="0.59055118110236227" bottom="0.59055118110236227" header="0.31496062992125984" footer="0.31496062992125984"/>
  <pageSetup paperSize="9" scale="75" fitToHeight="0" orientation="landscape" horizontalDpi="300" verticalDpi="300" r:id="rId1"/>
  <headerFooter scaleWithDoc="0" alignWithMargins="0">
    <oddHeader>&amp;LImprimé le &amp;D&amp;CDocument unique d'évaluation des risques professionnels&amp;RPage &amp;P/&amp;N</oddHeader>
    <oddFooter>&amp;L&amp;A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F599A"/>
    <pageSetUpPr fitToPage="1"/>
  </sheetPr>
  <dimension ref="A1:Q27"/>
  <sheetViews>
    <sheetView zoomScale="70" zoomScaleNormal="70" workbookViewId="0">
      <selection sqref="A1:B1"/>
    </sheetView>
  </sheetViews>
  <sheetFormatPr baseColWidth="10" defaultColWidth="11.42578125" defaultRowHeight="14.25" x14ac:dyDescent="0.2"/>
  <cols>
    <col min="1" max="1" width="14.85546875" style="252" customWidth="1"/>
    <col min="2" max="2" width="22.42578125" style="178" customWidth="1"/>
    <col min="3" max="3" width="41.42578125" style="178" customWidth="1"/>
    <col min="4" max="4" width="70.7109375" style="178" customWidth="1"/>
    <col min="5" max="5" width="20.42578125" style="253" customWidth="1"/>
    <col min="6" max="6" width="22.7109375" style="178" customWidth="1"/>
    <col min="7" max="7" width="18.42578125" style="254" customWidth="1"/>
    <col min="8" max="8" width="18" style="178" hidden="1" customWidth="1"/>
    <col min="9" max="9" width="20" style="178" hidden="1" customWidth="1"/>
    <col min="10" max="10" width="20.5703125" style="178" customWidth="1"/>
    <col min="11" max="11" width="6.42578125" style="178" customWidth="1"/>
    <col min="12" max="12" width="26.28515625" style="178" customWidth="1"/>
    <col min="13" max="14" width="20.42578125" style="178" customWidth="1"/>
    <col min="15" max="15" width="22" style="178" customWidth="1"/>
    <col min="16" max="17" width="11.42578125" style="177"/>
    <col min="18" max="16384" width="11.42578125" style="178"/>
  </cols>
  <sheetData>
    <row r="1" spans="1:17" ht="60" customHeight="1" thickTop="1" thickBot="1" x14ac:dyDescent="0.25">
      <c r="A1" s="341" t="s">
        <v>226</v>
      </c>
      <c r="B1" s="342"/>
      <c r="C1" s="171" t="s">
        <v>321</v>
      </c>
      <c r="D1" s="171" t="s">
        <v>227</v>
      </c>
      <c r="E1" s="172" t="s">
        <v>100</v>
      </c>
      <c r="F1" s="173" t="s">
        <v>269</v>
      </c>
      <c r="G1" s="173" t="s">
        <v>270</v>
      </c>
      <c r="H1" s="174" t="s">
        <v>318</v>
      </c>
      <c r="I1" s="175"/>
      <c r="J1" s="356" t="s">
        <v>268</v>
      </c>
      <c r="K1" s="357"/>
      <c r="L1" s="358"/>
      <c r="M1" s="173" t="s">
        <v>267</v>
      </c>
      <c r="N1" s="173" t="s">
        <v>266</v>
      </c>
      <c r="O1" s="176" t="s">
        <v>265</v>
      </c>
    </row>
    <row r="2" spans="1:17" s="189" customFormat="1" ht="98.25" customHeight="1" x14ac:dyDescent="0.2">
      <c r="A2" s="343" t="s">
        <v>228</v>
      </c>
      <c r="B2" s="179" t="s">
        <v>322</v>
      </c>
      <c r="C2" s="180" t="s">
        <v>323</v>
      </c>
      <c r="D2" s="181" t="s">
        <v>229</v>
      </c>
      <c r="E2" s="182"/>
      <c r="F2" s="183"/>
      <c r="G2" s="184"/>
      <c r="H2" s="185" t="str">
        <f>IF(G2="Non concerné","1",(IF(G2="Faible","2",IF(G2="Modéré","3",IF(G2="Élevé","4",IF(G2="",""))))))</f>
        <v/>
      </c>
      <c r="I2" s="186" t="e">
        <f t="shared" ref="I2:I27" si="0">H2*1</f>
        <v>#VALUE!</v>
      </c>
      <c r="J2" s="359"/>
      <c r="K2" s="360"/>
      <c r="L2" s="361"/>
      <c r="M2" s="185"/>
      <c r="N2" s="183"/>
      <c r="O2" s="187"/>
      <c r="P2" s="188"/>
      <c r="Q2" s="188"/>
    </row>
    <row r="3" spans="1:17" s="189" customFormat="1" ht="127.5" customHeight="1" x14ac:dyDescent="0.2">
      <c r="A3" s="344"/>
      <c r="B3" s="190" t="s">
        <v>324</v>
      </c>
      <c r="C3" s="191" t="s">
        <v>325</v>
      </c>
      <c r="D3" s="192" t="s">
        <v>230</v>
      </c>
      <c r="E3" s="193"/>
      <c r="F3" s="194"/>
      <c r="G3" s="195"/>
      <c r="H3" s="196" t="str">
        <f>IF(G3="Non concerné","1",(IF(G3="Faible","2",IF(G3="Modéré","3",IF(G3="Élevé","4",IF(G3="",""))))))</f>
        <v/>
      </c>
      <c r="I3" s="197" t="e">
        <f t="shared" si="0"/>
        <v>#VALUE!</v>
      </c>
      <c r="J3" s="353"/>
      <c r="K3" s="354"/>
      <c r="L3" s="355"/>
      <c r="M3" s="196"/>
      <c r="N3" s="194"/>
      <c r="O3" s="198"/>
      <c r="P3" s="188"/>
      <c r="Q3" s="188"/>
    </row>
    <row r="4" spans="1:17" s="189" customFormat="1" ht="98.25" customHeight="1" x14ac:dyDescent="0.2">
      <c r="A4" s="344"/>
      <c r="B4" s="190" t="s">
        <v>374</v>
      </c>
      <c r="C4" s="191" t="s">
        <v>326</v>
      </c>
      <c r="D4" s="192" t="s">
        <v>231</v>
      </c>
      <c r="E4" s="193"/>
      <c r="F4" s="194"/>
      <c r="G4" s="195"/>
      <c r="H4" s="196" t="str">
        <f t="shared" ref="H4:H27" si="1">IF(G4="Non concerné","1",(IF(G4="Faible","2",IF(G4="Modéré","3",IF(G4="Élevé","4",IF(G4="",""))))))</f>
        <v/>
      </c>
      <c r="I4" s="197" t="e">
        <f t="shared" si="0"/>
        <v>#VALUE!</v>
      </c>
      <c r="J4" s="353"/>
      <c r="K4" s="354"/>
      <c r="L4" s="355"/>
      <c r="M4" s="196"/>
      <c r="N4" s="194"/>
      <c r="O4" s="198"/>
      <c r="P4" s="188"/>
      <c r="Q4" s="188"/>
    </row>
    <row r="5" spans="1:17" s="189" customFormat="1" ht="112.5" customHeight="1" x14ac:dyDescent="0.2">
      <c r="A5" s="344"/>
      <c r="B5" s="190" t="s">
        <v>327</v>
      </c>
      <c r="C5" s="191" t="s">
        <v>328</v>
      </c>
      <c r="D5" s="192" t="s">
        <v>232</v>
      </c>
      <c r="E5" s="193"/>
      <c r="F5" s="194"/>
      <c r="G5" s="195"/>
      <c r="H5" s="196" t="str">
        <f t="shared" si="1"/>
        <v/>
      </c>
      <c r="I5" s="197" t="e">
        <f t="shared" si="0"/>
        <v>#VALUE!</v>
      </c>
      <c r="J5" s="362"/>
      <c r="K5" s="363"/>
      <c r="L5" s="364"/>
      <c r="M5" s="196"/>
      <c r="N5" s="194"/>
      <c r="O5" s="198"/>
      <c r="P5" s="188"/>
      <c r="Q5" s="188"/>
    </row>
    <row r="6" spans="1:17" s="189" customFormat="1" ht="120.75" customHeight="1" x14ac:dyDescent="0.2">
      <c r="A6" s="344"/>
      <c r="B6" s="190" t="s">
        <v>329</v>
      </c>
      <c r="C6" s="191" t="s">
        <v>330</v>
      </c>
      <c r="D6" s="192" t="s">
        <v>233</v>
      </c>
      <c r="E6" s="193"/>
      <c r="F6" s="194"/>
      <c r="G6" s="195"/>
      <c r="H6" s="196" t="str">
        <f t="shared" si="1"/>
        <v/>
      </c>
      <c r="I6" s="197" t="e">
        <f t="shared" si="0"/>
        <v>#VALUE!</v>
      </c>
      <c r="J6" s="353"/>
      <c r="K6" s="354"/>
      <c r="L6" s="355"/>
      <c r="M6" s="196"/>
      <c r="N6" s="194"/>
      <c r="O6" s="198"/>
      <c r="P6" s="188"/>
      <c r="Q6" s="188"/>
    </row>
    <row r="7" spans="1:17" s="189" customFormat="1" ht="106.5" customHeight="1" x14ac:dyDescent="0.2">
      <c r="A7" s="344"/>
      <c r="B7" s="190" t="s">
        <v>332</v>
      </c>
      <c r="C7" s="191" t="s">
        <v>331</v>
      </c>
      <c r="D7" s="192" t="s">
        <v>234</v>
      </c>
      <c r="E7" s="193"/>
      <c r="F7" s="194"/>
      <c r="G7" s="195"/>
      <c r="H7" s="196" t="str">
        <f t="shared" si="1"/>
        <v/>
      </c>
      <c r="I7" s="197" t="e">
        <f t="shared" si="0"/>
        <v>#VALUE!</v>
      </c>
      <c r="J7" s="353"/>
      <c r="K7" s="354"/>
      <c r="L7" s="355"/>
      <c r="M7" s="196"/>
      <c r="N7" s="194"/>
      <c r="O7" s="198"/>
      <c r="P7" s="188"/>
      <c r="Q7" s="188"/>
    </row>
    <row r="8" spans="1:17" s="189" customFormat="1" ht="98.25" customHeight="1" thickBot="1" x14ac:dyDescent="0.25">
      <c r="A8" s="345"/>
      <c r="B8" s="199" t="s">
        <v>333</v>
      </c>
      <c r="C8" s="200" t="s">
        <v>334</v>
      </c>
      <c r="D8" s="201" t="s">
        <v>235</v>
      </c>
      <c r="E8" s="202"/>
      <c r="F8" s="203"/>
      <c r="G8" s="204"/>
      <c r="H8" s="205" t="str">
        <f t="shared" si="1"/>
        <v/>
      </c>
      <c r="I8" s="206" t="e">
        <f t="shared" si="0"/>
        <v>#VALUE!</v>
      </c>
      <c r="J8" s="365"/>
      <c r="K8" s="366"/>
      <c r="L8" s="367"/>
      <c r="M8" s="205"/>
      <c r="N8" s="203"/>
      <c r="O8" s="207"/>
      <c r="P8" s="188"/>
      <c r="Q8" s="188"/>
    </row>
    <row r="9" spans="1:17" s="189" customFormat="1" ht="84" customHeight="1" x14ac:dyDescent="0.2">
      <c r="A9" s="346" t="s">
        <v>236</v>
      </c>
      <c r="B9" s="208" t="s">
        <v>335</v>
      </c>
      <c r="C9" s="209" t="s">
        <v>336</v>
      </c>
      <c r="D9" s="210" t="s">
        <v>237</v>
      </c>
      <c r="E9" s="182"/>
      <c r="F9" s="183"/>
      <c r="G9" s="184"/>
      <c r="H9" s="185" t="str">
        <f t="shared" si="1"/>
        <v/>
      </c>
      <c r="I9" s="186" t="e">
        <f t="shared" si="0"/>
        <v>#VALUE!</v>
      </c>
      <c r="J9" s="359"/>
      <c r="K9" s="360"/>
      <c r="L9" s="361"/>
      <c r="M9" s="185"/>
      <c r="N9" s="183"/>
      <c r="O9" s="187"/>
      <c r="P9" s="188"/>
      <c r="Q9" s="188"/>
    </row>
    <row r="10" spans="1:17" s="189" customFormat="1" ht="98.25" customHeight="1" x14ac:dyDescent="0.2">
      <c r="A10" s="347"/>
      <c r="B10" s="211" t="s">
        <v>337</v>
      </c>
      <c r="C10" s="212" t="s">
        <v>338</v>
      </c>
      <c r="D10" s="213" t="s">
        <v>238</v>
      </c>
      <c r="E10" s="193"/>
      <c r="F10" s="194"/>
      <c r="G10" s="195"/>
      <c r="H10" s="196" t="str">
        <f t="shared" si="1"/>
        <v/>
      </c>
      <c r="I10" s="197" t="e">
        <f t="shared" si="0"/>
        <v>#VALUE!</v>
      </c>
      <c r="J10" s="353"/>
      <c r="K10" s="354"/>
      <c r="L10" s="355"/>
      <c r="M10" s="196"/>
      <c r="N10" s="194"/>
      <c r="O10" s="198"/>
      <c r="P10" s="188"/>
      <c r="Q10" s="188"/>
    </row>
    <row r="11" spans="1:17" s="189" customFormat="1" ht="76.5" customHeight="1" x14ac:dyDescent="0.2">
      <c r="A11" s="347"/>
      <c r="B11" s="211" t="s">
        <v>339</v>
      </c>
      <c r="C11" s="212" t="s">
        <v>340</v>
      </c>
      <c r="D11" s="213" t="s">
        <v>239</v>
      </c>
      <c r="E11" s="193"/>
      <c r="F11" s="194"/>
      <c r="G11" s="195"/>
      <c r="H11" s="196" t="str">
        <f t="shared" si="1"/>
        <v/>
      </c>
      <c r="I11" s="197" t="e">
        <f t="shared" si="0"/>
        <v>#VALUE!</v>
      </c>
      <c r="J11" s="353"/>
      <c r="K11" s="354"/>
      <c r="L11" s="355"/>
      <c r="M11" s="196"/>
      <c r="N11" s="194"/>
      <c r="O11" s="198"/>
      <c r="P11" s="188"/>
      <c r="Q11" s="188"/>
    </row>
    <row r="12" spans="1:17" s="189" customFormat="1" ht="79.5" customHeight="1" x14ac:dyDescent="0.2">
      <c r="A12" s="347"/>
      <c r="B12" s="211" t="s">
        <v>342</v>
      </c>
      <c r="C12" s="212" t="s">
        <v>341</v>
      </c>
      <c r="D12" s="213" t="s">
        <v>240</v>
      </c>
      <c r="E12" s="193"/>
      <c r="F12" s="194"/>
      <c r="G12" s="195"/>
      <c r="H12" s="196" t="str">
        <f t="shared" si="1"/>
        <v/>
      </c>
      <c r="I12" s="197" t="e">
        <f t="shared" si="0"/>
        <v>#VALUE!</v>
      </c>
      <c r="J12" s="353"/>
      <c r="K12" s="354"/>
      <c r="L12" s="355"/>
      <c r="M12" s="196"/>
      <c r="N12" s="194"/>
      <c r="O12" s="198"/>
      <c r="P12" s="188"/>
      <c r="Q12" s="188"/>
    </row>
    <row r="13" spans="1:17" s="189" customFormat="1" ht="98.25" customHeight="1" thickBot="1" x14ac:dyDescent="0.25">
      <c r="A13" s="348"/>
      <c r="B13" s="214" t="s">
        <v>343</v>
      </c>
      <c r="C13" s="215" t="s">
        <v>344</v>
      </c>
      <c r="D13" s="216" t="s">
        <v>241</v>
      </c>
      <c r="E13" s="202"/>
      <c r="F13" s="203"/>
      <c r="G13" s="204"/>
      <c r="H13" s="205" t="str">
        <f t="shared" si="1"/>
        <v/>
      </c>
      <c r="I13" s="206" t="e">
        <f t="shared" si="0"/>
        <v>#VALUE!</v>
      </c>
      <c r="J13" s="365"/>
      <c r="K13" s="366"/>
      <c r="L13" s="367"/>
      <c r="M13" s="205"/>
      <c r="N13" s="203"/>
      <c r="O13" s="207"/>
      <c r="P13" s="188"/>
      <c r="Q13" s="188"/>
    </row>
    <row r="14" spans="1:17" s="189" customFormat="1" ht="98.25" customHeight="1" x14ac:dyDescent="0.2">
      <c r="A14" s="349" t="s">
        <v>127</v>
      </c>
      <c r="B14" s="217" t="s">
        <v>345</v>
      </c>
      <c r="C14" s="218" t="s">
        <v>346</v>
      </c>
      <c r="D14" s="219" t="s">
        <v>242</v>
      </c>
      <c r="E14" s="182"/>
      <c r="F14" s="183"/>
      <c r="G14" s="184"/>
      <c r="H14" s="185" t="str">
        <f t="shared" si="1"/>
        <v/>
      </c>
      <c r="I14" s="186" t="e">
        <f t="shared" si="0"/>
        <v>#VALUE!</v>
      </c>
      <c r="J14" s="359"/>
      <c r="K14" s="360"/>
      <c r="L14" s="361"/>
      <c r="M14" s="185"/>
      <c r="N14" s="183"/>
      <c r="O14" s="187"/>
      <c r="P14" s="188"/>
      <c r="Q14" s="188"/>
    </row>
    <row r="15" spans="1:17" s="189" customFormat="1" ht="98.25" customHeight="1" x14ac:dyDescent="0.2">
      <c r="A15" s="350"/>
      <c r="B15" s="220" t="s">
        <v>347</v>
      </c>
      <c r="C15" s="221" t="s">
        <v>348</v>
      </c>
      <c r="D15" s="222" t="s">
        <v>243</v>
      </c>
      <c r="E15" s="193"/>
      <c r="F15" s="194"/>
      <c r="G15" s="195"/>
      <c r="H15" s="196" t="str">
        <f t="shared" si="1"/>
        <v/>
      </c>
      <c r="I15" s="197" t="e">
        <f t="shared" si="0"/>
        <v>#VALUE!</v>
      </c>
      <c r="J15" s="353"/>
      <c r="K15" s="354"/>
      <c r="L15" s="355"/>
      <c r="M15" s="196"/>
      <c r="N15" s="194"/>
      <c r="O15" s="198"/>
      <c r="P15" s="188"/>
      <c r="Q15" s="188"/>
    </row>
    <row r="16" spans="1:17" s="189" customFormat="1" ht="108" customHeight="1" thickBot="1" x14ac:dyDescent="0.25">
      <c r="A16" s="340"/>
      <c r="B16" s="223" t="s">
        <v>349</v>
      </c>
      <c r="C16" s="224" t="s">
        <v>350</v>
      </c>
      <c r="D16" s="225" t="s">
        <v>244</v>
      </c>
      <c r="E16" s="202"/>
      <c r="F16" s="203"/>
      <c r="G16" s="204"/>
      <c r="H16" s="205" t="str">
        <f t="shared" si="1"/>
        <v/>
      </c>
      <c r="I16" s="206" t="e">
        <f t="shared" si="0"/>
        <v>#VALUE!</v>
      </c>
      <c r="J16" s="365"/>
      <c r="K16" s="366"/>
      <c r="L16" s="367"/>
      <c r="M16" s="205"/>
      <c r="N16" s="203"/>
      <c r="O16" s="207"/>
      <c r="P16" s="188"/>
      <c r="Q16" s="188"/>
    </row>
    <row r="17" spans="1:17" s="189" customFormat="1" ht="117.75" customHeight="1" x14ac:dyDescent="0.2">
      <c r="A17" s="351" t="s">
        <v>245</v>
      </c>
      <c r="B17" s="226" t="s">
        <v>351</v>
      </c>
      <c r="C17" s="227" t="s">
        <v>352</v>
      </c>
      <c r="D17" s="228" t="s">
        <v>246</v>
      </c>
      <c r="E17" s="229"/>
      <c r="F17" s="230"/>
      <c r="G17" s="231"/>
      <c r="H17" s="232" t="str">
        <f t="shared" si="1"/>
        <v/>
      </c>
      <c r="I17" s="233" t="e">
        <f t="shared" si="0"/>
        <v>#VALUE!</v>
      </c>
      <c r="J17" s="368"/>
      <c r="K17" s="369"/>
      <c r="L17" s="370"/>
      <c r="M17" s="232"/>
      <c r="N17" s="230"/>
      <c r="O17" s="234"/>
      <c r="P17" s="188"/>
      <c r="Q17" s="188"/>
    </row>
    <row r="18" spans="1:17" s="189" customFormat="1" ht="98.25" customHeight="1" x14ac:dyDescent="0.2">
      <c r="A18" s="347"/>
      <c r="B18" s="211" t="s">
        <v>353</v>
      </c>
      <c r="C18" s="212" t="s">
        <v>354</v>
      </c>
      <c r="D18" s="213" t="s">
        <v>247</v>
      </c>
      <c r="E18" s="193"/>
      <c r="F18" s="194"/>
      <c r="G18" s="195"/>
      <c r="H18" s="196" t="str">
        <f t="shared" si="1"/>
        <v/>
      </c>
      <c r="I18" s="197" t="e">
        <f t="shared" si="0"/>
        <v>#VALUE!</v>
      </c>
      <c r="J18" s="353"/>
      <c r="K18" s="354"/>
      <c r="L18" s="355"/>
      <c r="M18" s="196"/>
      <c r="N18" s="194"/>
      <c r="O18" s="235"/>
      <c r="P18" s="188"/>
      <c r="Q18" s="188"/>
    </row>
    <row r="19" spans="1:17" s="189" customFormat="1" ht="121.5" customHeight="1" thickBot="1" x14ac:dyDescent="0.25">
      <c r="A19" s="352"/>
      <c r="B19" s="236" t="s">
        <v>355</v>
      </c>
      <c r="C19" s="237" t="s">
        <v>356</v>
      </c>
      <c r="D19" s="238" t="s">
        <v>248</v>
      </c>
      <c r="E19" s="239"/>
      <c r="F19" s="240"/>
      <c r="G19" s="241"/>
      <c r="H19" s="242" t="str">
        <f t="shared" si="1"/>
        <v/>
      </c>
      <c r="I19" s="243" t="e">
        <f t="shared" si="0"/>
        <v>#VALUE!</v>
      </c>
      <c r="J19" s="371"/>
      <c r="K19" s="372"/>
      <c r="L19" s="373"/>
      <c r="M19" s="242"/>
      <c r="N19" s="240"/>
      <c r="O19" s="244"/>
      <c r="P19" s="188"/>
      <c r="Q19" s="188"/>
    </row>
    <row r="20" spans="1:17" s="189" customFormat="1" ht="129" customHeight="1" x14ac:dyDescent="0.2">
      <c r="A20" s="349" t="s">
        <v>249</v>
      </c>
      <c r="B20" s="217" t="s">
        <v>357</v>
      </c>
      <c r="C20" s="218" t="s">
        <v>358</v>
      </c>
      <c r="D20" s="219" t="s">
        <v>250</v>
      </c>
      <c r="E20" s="182"/>
      <c r="F20" s="183"/>
      <c r="G20" s="184"/>
      <c r="H20" s="185" t="str">
        <f t="shared" si="1"/>
        <v/>
      </c>
      <c r="I20" s="186" t="e">
        <f t="shared" si="0"/>
        <v>#VALUE!</v>
      </c>
      <c r="J20" s="359"/>
      <c r="K20" s="360"/>
      <c r="L20" s="361"/>
      <c r="M20" s="185"/>
      <c r="N20" s="183"/>
      <c r="O20" s="187"/>
      <c r="P20" s="188"/>
      <c r="Q20" s="188"/>
    </row>
    <row r="21" spans="1:17" s="189" customFormat="1" ht="98.25" customHeight="1" x14ac:dyDescent="0.2">
      <c r="A21" s="350"/>
      <c r="B21" s="220" t="s">
        <v>359</v>
      </c>
      <c r="C21" s="221" t="s">
        <v>360</v>
      </c>
      <c r="D21" s="222" t="s">
        <v>251</v>
      </c>
      <c r="E21" s="193"/>
      <c r="F21" s="194"/>
      <c r="G21" s="195"/>
      <c r="H21" s="196" t="str">
        <f t="shared" si="1"/>
        <v/>
      </c>
      <c r="I21" s="197" t="e">
        <f t="shared" si="0"/>
        <v>#VALUE!</v>
      </c>
      <c r="J21" s="353"/>
      <c r="K21" s="354"/>
      <c r="L21" s="355"/>
      <c r="M21" s="196"/>
      <c r="N21" s="194"/>
      <c r="O21" s="198"/>
      <c r="P21" s="188"/>
      <c r="Q21" s="188"/>
    </row>
    <row r="22" spans="1:17" s="189" customFormat="1" ht="116.25" customHeight="1" x14ac:dyDescent="0.2">
      <c r="A22" s="350"/>
      <c r="B22" s="220" t="s">
        <v>361</v>
      </c>
      <c r="C22" s="221" t="s">
        <v>362</v>
      </c>
      <c r="D22" s="222" t="s">
        <v>252</v>
      </c>
      <c r="E22" s="193"/>
      <c r="F22" s="194"/>
      <c r="G22" s="195"/>
      <c r="H22" s="196" t="str">
        <f t="shared" si="1"/>
        <v/>
      </c>
      <c r="I22" s="197" t="e">
        <f t="shared" si="0"/>
        <v>#VALUE!</v>
      </c>
      <c r="J22" s="353"/>
      <c r="K22" s="354"/>
      <c r="L22" s="355"/>
      <c r="M22" s="196"/>
      <c r="N22" s="194"/>
      <c r="O22" s="198"/>
      <c r="P22" s="188"/>
      <c r="Q22" s="188"/>
    </row>
    <row r="23" spans="1:17" s="189" customFormat="1" ht="121.5" customHeight="1" thickBot="1" x14ac:dyDescent="0.25">
      <c r="A23" s="340"/>
      <c r="B23" s="223" t="s">
        <v>363</v>
      </c>
      <c r="C23" s="224" t="s">
        <v>364</v>
      </c>
      <c r="D23" s="225" t="s">
        <v>253</v>
      </c>
      <c r="E23" s="202"/>
      <c r="F23" s="203"/>
      <c r="G23" s="204"/>
      <c r="H23" s="205" t="str">
        <f t="shared" si="1"/>
        <v/>
      </c>
      <c r="I23" s="206" t="e">
        <f t="shared" si="0"/>
        <v>#VALUE!</v>
      </c>
      <c r="J23" s="365"/>
      <c r="K23" s="366"/>
      <c r="L23" s="367"/>
      <c r="M23" s="205"/>
      <c r="N23" s="203"/>
      <c r="O23" s="207"/>
      <c r="P23" s="188"/>
      <c r="Q23" s="188"/>
    </row>
    <row r="24" spans="1:17" s="189" customFormat="1" ht="112.5" customHeight="1" x14ac:dyDescent="0.2">
      <c r="A24" s="346" t="s">
        <v>254</v>
      </c>
      <c r="B24" s="208" t="s">
        <v>365</v>
      </c>
      <c r="C24" s="209" t="s">
        <v>366</v>
      </c>
      <c r="D24" s="210" t="s">
        <v>255</v>
      </c>
      <c r="E24" s="182"/>
      <c r="F24" s="183"/>
      <c r="G24" s="184"/>
      <c r="H24" s="185" t="str">
        <f t="shared" si="1"/>
        <v/>
      </c>
      <c r="I24" s="186" t="e">
        <f t="shared" si="0"/>
        <v>#VALUE!</v>
      </c>
      <c r="J24" s="359"/>
      <c r="K24" s="360"/>
      <c r="L24" s="361"/>
      <c r="M24" s="185"/>
      <c r="N24" s="183"/>
      <c r="O24" s="187"/>
      <c r="P24" s="188"/>
      <c r="Q24" s="188"/>
    </row>
    <row r="25" spans="1:17" s="189" customFormat="1" ht="98.25" customHeight="1" thickBot="1" x14ac:dyDescent="0.25">
      <c r="A25" s="348"/>
      <c r="B25" s="214" t="s">
        <v>367</v>
      </c>
      <c r="C25" s="215" t="s">
        <v>368</v>
      </c>
      <c r="D25" s="216" t="s">
        <v>256</v>
      </c>
      <c r="E25" s="202"/>
      <c r="F25" s="203"/>
      <c r="G25" s="204"/>
      <c r="H25" s="205" t="str">
        <f t="shared" si="1"/>
        <v/>
      </c>
      <c r="I25" s="206" t="e">
        <f t="shared" si="0"/>
        <v>#VALUE!</v>
      </c>
      <c r="J25" s="365"/>
      <c r="K25" s="366"/>
      <c r="L25" s="367"/>
      <c r="M25" s="205"/>
      <c r="N25" s="203"/>
      <c r="O25" s="207"/>
      <c r="P25" s="188"/>
      <c r="Q25" s="188"/>
    </row>
    <row r="26" spans="1:17" s="189" customFormat="1" ht="98.25" customHeight="1" x14ac:dyDescent="0.2">
      <c r="A26" s="339" t="s">
        <v>257</v>
      </c>
      <c r="B26" s="245" t="s">
        <v>369</v>
      </c>
      <c r="C26" s="246" t="s">
        <v>370</v>
      </c>
      <c r="D26" s="247" t="s">
        <v>258</v>
      </c>
      <c r="E26" s="229"/>
      <c r="F26" s="230"/>
      <c r="G26" s="231"/>
      <c r="H26" s="232" t="str">
        <f t="shared" si="1"/>
        <v/>
      </c>
      <c r="I26" s="233" t="e">
        <f t="shared" si="0"/>
        <v>#VALUE!</v>
      </c>
      <c r="J26" s="368"/>
      <c r="K26" s="369"/>
      <c r="L26" s="370"/>
      <c r="M26" s="232"/>
      <c r="N26" s="230"/>
      <c r="O26" s="234"/>
      <c r="P26" s="188"/>
      <c r="Q26" s="188"/>
    </row>
    <row r="27" spans="1:17" s="189" customFormat="1" ht="98.25" customHeight="1" thickBot="1" x14ac:dyDescent="0.25">
      <c r="A27" s="340"/>
      <c r="B27" s="223" t="s">
        <v>371</v>
      </c>
      <c r="C27" s="224" t="s">
        <v>372</v>
      </c>
      <c r="D27" s="225" t="s">
        <v>259</v>
      </c>
      <c r="E27" s="202"/>
      <c r="F27" s="203"/>
      <c r="G27" s="204"/>
      <c r="H27" s="248" t="str">
        <f t="shared" si="1"/>
        <v/>
      </c>
      <c r="I27" s="249" t="e">
        <f t="shared" si="0"/>
        <v>#VALUE!</v>
      </c>
      <c r="J27" s="365"/>
      <c r="K27" s="366"/>
      <c r="L27" s="367"/>
      <c r="M27" s="248"/>
      <c r="N27" s="250"/>
      <c r="O27" s="251"/>
      <c r="P27" s="188"/>
      <c r="Q27" s="188"/>
    </row>
  </sheetData>
  <mergeCells count="35">
    <mergeCell ref="J27:L27"/>
    <mergeCell ref="J26:L26"/>
    <mergeCell ref="J18:L18"/>
    <mergeCell ref="J21:L21"/>
    <mergeCell ref="J22:L22"/>
    <mergeCell ref="J23:L23"/>
    <mergeCell ref="J19:L19"/>
    <mergeCell ref="J25:L25"/>
    <mergeCell ref="J15:L15"/>
    <mergeCell ref="J16:L16"/>
    <mergeCell ref="J17:L17"/>
    <mergeCell ref="J20:L20"/>
    <mergeCell ref="J24:L24"/>
    <mergeCell ref="J11:L11"/>
    <mergeCell ref="J1:L1"/>
    <mergeCell ref="J14:L14"/>
    <mergeCell ref="J5:L5"/>
    <mergeCell ref="J6:L6"/>
    <mergeCell ref="J7:L7"/>
    <mergeCell ref="J8:L8"/>
    <mergeCell ref="J9:L9"/>
    <mergeCell ref="J10:L10"/>
    <mergeCell ref="J2:L2"/>
    <mergeCell ref="J3:L3"/>
    <mergeCell ref="J4:L4"/>
    <mergeCell ref="J12:L12"/>
    <mergeCell ref="J13:L13"/>
    <mergeCell ref="A26:A27"/>
    <mergeCell ref="A1:B1"/>
    <mergeCell ref="A2:A8"/>
    <mergeCell ref="A9:A13"/>
    <mergeCell ref="A14:A16"/>
    <mergeCell ref="A17:A19"/>
    <mergeCell ref="A20:A23"/>
    <mergeCell ref="A24:A25"/>
  </mergeCells>
  <conditionalFormatting sqref="G2:G27">
    <cfRule type="colorScale" priority="29">
      <colorScale>
        <cfvo type="num" val="1"/>
        <cfvo type="num" val="2.5"/>
        <cfvo type="num" val="4"/>
        <color theme="9"/>
        <color rgb="FFF47637"/>
        <color rgb="FFFF0000"/>
      </colorScale>
    </cfRule>
    <cfRule type="colorScale" priority="30">
      <colorScale>
        <cfvo type="min"/>
        <cfvo type="percentile" val="50"/>
        <cfvo type="max"/>
        <color theme="9"/>
        <color rgb="FFFFC000"/>
        <color rgb="FFFF0000"/>
      </colorScale>
    </cfRule>
  </conditionalFormatting>
  <conditionalFormatting sqref="H2:I2 I3:I27">
    <cfRule type="colorScale" priority="23">
      <colorScale>
        <cfvo type="num" val="1"/>
        <cfvo type="num" val="3"/>
        <cfvo type="num" val="4"/>
        <color theme="9"/>
        <color rgb="FFF4BC37"/>
        <color rgb="FFFF0000"/>
      </colorScale>
    </cfRule>
  </conditionalFormatting>
  <conditionalFormatting sqref="I2:I27">
    <cfRule type="colorScale" priority="22">
      <colorScale>
        <cfvo type="num" val="1"/>
        <cfvo type="num" val="2"/>
        <cfvo type="num" val="4"/>
        <color theme="9"/>
        <color rgb="FFFFFF00"/>
        <color rgb="FFFF0000"/>
      </colorScale>
    </cfRule>
  </conditionalFormatting>
  <conditionalFormatting sqref="H3:H27">
    <cfRule type="colorScale" priority="21">
      <colorScale>
        <cfvo type="num" val="1"/>
        <cfvo type="num" val="3"/>
        <cfvo type="num" val="4"/>
        <color theme="9"/>
        <color rgb="FFF4BC37"/>
        <color rgb="FFFF0000"/>
      </colorScale>
    </cfRule>
  </conditionalFormatting>
  <conditionalFormatting sqref="G1:G1048576">
    <cfRule type="cellIs" dxfId="3" priority="1" operator="equal">
      <formula>"Très élevé"</formula>
    </cfRule>
    <cfRule type="cellIs" dxfId="2" priority="2" operator="equal">
      <formula>"Élevé"</formula>
    </cfRule>
    <cfRule type="cellIs" dxfId="1" priority="3" operator="equal">
      <formula>"Modéré"</formula>
    </cfRule>
    <cfRule type="cellIs" dxfId="0" priority="4" operator="equal">
      <formula>"Faible"</formula>
    </cfRule>
  </conditionalFormatting>
  <pageMargins left="0.59055118110236227" right="0.59055118110236227" top="0.59055118110236227" bottom="0.59055118110236227" header="0.31496062992125984" footer="0.31496062992125984"/>
  <pageSetup paperSize="9" scale="41" fitToHeight="0" orientation="landscape" horizontalDpi="300" verticalDpi="0" r:id="rId1"/>
  <headerFooter scaleWithDoc="0" alignWithMargins="0">
    <oddHeader>&amp;LImprimé le &amp;D&amp;CDocument unique d'évaluation des risques professionnels&amp;RPage &amp;P/&amp;N</oddHeader>
    <oddFooter>&amp;L&amp;A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Listes!$G$2:$G$5</xm:f>
          </x14:formula1>
          <xm:sqref>E1:E1048576</xm:sqref>
        </x14:dataValidation>
        <x14:dataValidation type="list" allowBlank="1" showInputMessage="1" showErrorMessage="1">
          <x14:formula1>
            <xm:f>Listes!$J$2:$J$5</xm:f>
          </x14:formula1>
          <xm:sqref>G2:G27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V30"/>
  <sheetViews>
    <sheetView workbookViewId="0">
      <selection activeCell="L4" sqref="L4"/>
    </sheetView>
  </sheetViews>
  <sheetFormatPr baseColWidth="10" defaultRowHeight="12.75" x14ac:dyDescent="0.2"/>
  <cols>
    <col min="1" max="1" width="23" customWidth="1"/>
    <col min="3" max="3" width="20.5703125" customWidth="1"/>
    <col min="6" max="6" width="17.42578125" customWidth="1"/>
    <col min="8" max="8" width="17.140625" style="22" customWidth="1"/>
    <col min="10" max="10" width="38.5703125" customWidth="1"/>
    <col min="14" max="14" width="11.42578125" style="22"/>
  </cols>
  <sheetData>
    <row r="1" spans="1:22" x14ac:dyDescent="0.2">
      <c r="A1" s="25" t="s">
        <v>0</v>
      </c>
      <c r="B1" s="24"/>
      <c r="C1" s="25" t="s">
        <v>2</v>
      </c>
      <c r="D1" s="24"/>
      <c r="E1" s="25" t="s">
        <v>167</v>
      </c>
      <c r="G1" s="44" t="s">
        <v>260</v>
      </c>
      <c r="J1" s="70" t="s">
        <v>315</v>
      </c>
    </row>
    <row r="2" spans="1:22" ht="25.5" x14ac:dyDescent="0.2">
      <c r="A2" t="s">
        <v>1</v>
      </c>
      <c r="C2" t="s">
        <v>183</v>
      </c>
      <c r="E2" t="s">
        <v>168</v>
      </c>
      <c r="G2" s="43" t="s">
        <v>261</v>
      </c>
      <c r="J2" t="s">
        <v>183</v>
      </c>
    </row>
    <row r="3" spans="1:22" ht="25.5" x14ac:dyDescent="0.2">
      <c r="A3" t="s">
        <v>181</v>
      </c>
      <c r="C3" t="s">
        <v>184</v>
      </c>
      <c r="E3" t="s">
        <v>171</v>
      </c>
      <c r="G3" s="43" t="s">
        <v>262</v>
      </c>
      <c r="J3" t="s">
        <v>316</v>
      </c>
    </row>
    <row r="4" spans="1:22" ht="25.5" x14ac:dyDescent="0.2">
      <c r="A4" t="s">
        <v>187</v>
      </c>
      <c r="C4" t="s">
        <v>185</v>
      </c>
      <c r="E4" t="s">
        <v>169</v>
      </c>
      <c r="G4" s="43" t="s">
        <v>263</v>
      </c>
      <c r="J4" t="s">
        <v>317</v>
      </c>
    </row>
    <row r="5" spans="1:22" ht="25.5" x14ac:dyDescent="0.2">
      <c r="A5" t="s">
        <v>182</v>
      </c>
      <c r="C5" t="s">
        <v>186</v>
      </c>
      <c r="E5" t="s">
        <v>170</v>
      </c>
      <c r="G5" s="43" t="s">
        <v>264</v>
      </c>
      <c r="J5" t="s">
        <v>373</v>
      </c>
    </row>
    <row r="7" spans="1:22" ht="13.5" thickBot="1" x14ac:dyDescent="0.25"/>
    <row r="8" spans="1:22" ht="51.75" thickBot="1" x14ac:dyDescent="0.25">
      <c r="A8" s="12" t="s">
        <v>172</v>
      </c>
      <c r="C8" s="17" t="s">
        <v>174</v>
      </c>
      <c r="F8" s="17" t="s">
        <v>176</v>
      </c>
      <c r="H8" s="21" t="s">
        <v>178</v>
      </c>
      <c r="J8" s="14" t="s">
        <v>52</v>
      </c>
      <c r="L8" s="26" t="s">
        <v>61</v>
      </c>
      <c r="N8" s="21" t="s">
        <v>65</v>
      </c>
      <c r="P8" s="30" t="s">
        <v>71</v>
      </c>
      <c r="R8" s="26" t="s">
        <v>76</v>
      </c>
      <c r="T8" s="32" t="s">
        <v>81</v>
      </c>
      <c r="V8" s="33" t="s">
        <v>86</v>
      </c>
    </row>
    <row r="9" spans="1:22" ht="115.5" thickBot="1" x14ac:dyDescent="0.25">
      <c r="A9" s="13" t="s">
        <v>12</v>
      </c>
      <c r="C9" s="16" t="s">
        <v>23</v>
      </c>
      <c r="F9" s="16" t="s">
        <v>34</v>
      </c>
      <c r="H9" s="15" t="s">
        <v>43</v>
      </c>
      <c r="J9" s="13" t="s">
        <v>53</v>
      </c>
      <c r="L9" s="15" t="s">
        <v>62</v>
      </c>
      <c r="N9" s="16" t="s">
        <v>66</v>
      </c>
      <c r="P9" s="28" t="s">
        <v>72</v>
      </c>
      <c r="R9" s="15" t="s">
        <v>77</v>
      </c>
      <c r="T9" s="16" t="s">
        <v>82</v>
      </c>
      <c r="V9" s="19" t="s">
        <v>87</v>
      </c>
    </row>
    <row r="10" spans="1:22" ht="115.5" thickBot="1" x14ac:dyDescent="0.25">
      <c r="A10" s="13" t="s">
        <v>13</v>
      </c>
      <c r="C10" s="16" t="s">
        <v>24</v>
      </c>
      <c r="F10" s="16" t="s">
        <v>35</v>
      </c>
      <c r="H10" s="15" t="s">
        <v>44</v>
      </c>
      <c r="J10" s="13" t="s">
        <v>54</v>
      </c>
      <c r="L10" s="15" t="s">
        <v>63</v>
      </c>
      <c r="N10" s="27" t="s">
        <v>67</v>
      </c>
      <c r="P10" s="28" t="s">
        <v>73</v>
      </c>
      <c r="R10" s="15" t="s">
        <v>78</v>
      </c>
      <c r="T10" s="16" t="s">
        <v>83</v>
      </c>
      <c r="V10" s="19" t="s">
        <v>88</v>
      </c>
    </row>
    <row r="11" spans="1:22" ht="115.5" thickBot="1" x14ac:dyDescent="0.25">
      <c r="A11" s="13" t="s">
        <v>14</v>
      </c>
      <c r="C11" s="16" t="s">
        <v>25</v>
      </c>
      <c r="F11" s="16" t="s">
        <v>36</v>
      </c>
      <c r="H11" s="15" t="s">
        <v>45</v>
      </c>
      <c r="J11" s="13" t="s">
        <v>55</v>
      </c>
      <c r="L11" s="15" t="s">
        <v>64</v>
      </c>
      <c r="N11" s="27" t="s">
        <v>68</v>
      </c>
      <c r="P11" s="28" t="s">
        <v>74</v>
      </c>
      <c r="R11" s="15" t="s">
        <v>79</v>
      </c>
      <c r="T11" s="16" t="s">
        <v>84</v>
      </c>
      <c r="V11" s="19" t="s">
        <v>17</v>
      </c>
    </row>
    <row r="12" spans="1:22" ht="102.75" thickBot="1" x14ac:dyDescent="0.25">
      <c r="A12" s="13" t="s">
        <v>15</v>
      </c>
      <c r="C12" s="16" t="s">
        <v>26</v>
      </c>
      <c r="F12" s="16" t="s">
        <v>37</v>
      </c>
      <c r="H12" s="15" t="s">
        <v>46</v>
      </c>
      <c r="J12" s="13" t="s">
        <v>56</v>
      </c>
      <c r="L12" s="15" t="s">
        <v>17</v>
      </c>
      <c r="N12" s="16" t="s">
        <v>69</v>
      </c>
      <c r="P12" s="28" t="s">
        <v>75</v>
      </c>
      <c r="R12" s="15" t="s">
        <v>80</v>
      </c>
      <c r="T12" s="16" t="s">
        <v>85</v>
      </c>
    </row>
    <row r="13" spans="1:22" ht="89.25" x14ac:dyDescent="0.2">
      <c r="A13" s="13" t="s">
        <v>16</v>
      </c>
      <c r="C13" s="16" t="s">
        <v>17</v>
      </c>
      <c r="F13" s="16" t="s">
        <v>38</v>
      </c>
      <c r="H13" s="15" t="s">
        <v>47</v>
      </c>
      <c r="J13" s="13" t="s">
        <v>57</v>
      </c>
      <c r="N13" s="16" t="s">
        <v>70</v>
      </c>
      <c r="P13" s="29" t="s">
        <v>17</v>
      </c>
      <c r="R13" s="15" t="s">
        <v>17</v>
      </c>
      <c r="T13" s="16" t="s">
        <v>17</v>
      </c>
    </row>
    <row r="14" spans="1:22" ht="51" x14ac:dyDescent="0.2">
      <c r="A14" s="13" t="s">
        <v>17</v>
      </c>
      <c r="F14" s="16" t="s">
        <v>17</v>
      </c>
      <c r="H14" s="15" t="s">
        <v>48</v>
      </c>
      <c r="J14" s="13" t="s">
        <v>58</v>
      </c>
      <c r="N14" s="31" t="s">
        <v>17</v>
      </c>
    </row>
    <row r="15" spans="1:22" x14ac:dyDescent="0.2">
      <c r="H15" s="15" t="s">
        <v>17</v>
      </c>
      <c r="J15" s="13" t="s">
        <v>59</v>
      </c>
      <c r="L15" s="35"/>
    </row>
    <row r="16" spans="1:22" x14ac:dyDescent="0.2">
      <c r="J16" s="13" t="s">
        <v>60</v>
      </c>
      <c r="L16" s="36"/>
    </row>
    <row r="17" spans="1:13" x14ac:dyDescent="0.2">
      <c r="A17" s="14" t="s">
        <v>173</v>
      </c>
      <c r="J17" s="13" t="s">
        <v>17</v>
      </c>
      <c r="L17" s="36"/>
    </row>
    <row r="18" spans="1:13" ht="38.25" x14ac:dyDescent="0.2">
      <c r="A18" s="15" t="s">
        <v>18</v>
      </c>
      <c r="L18" s="36"/>
    </row>
    <row r="19" spans="1:13" ht="38.25" x14ac:dyDescent="0.2">
      <c r="A19" s="15" t="s">
        <v>19</v>
      </c>
      <c r="L19" s="36"/>
    </row>
    <row r="20" spans="1:13" ht="38.25" x14ac:dyDescent="0.2">
      <c r="A20" s="15" t="s">
        <v>20</v>
      </c>
      <c r="C20" s="17" t="s">
        <v>175</v>
      </c>
      <c r="F20" s="20" t="s">
        <v>177</v>
      </c>
      <c r="H20" s="23" t="s">
        <v>179</v>
      </c>
      <c r="K20" s="34" t="s">
        <v>93</v>
      </c>
      <c r="M20" s="14" t="s">
        <v>97</v>
      </c>
    </row>
    <row r="21" spans="1:13" ht="102" x14ac:dyDescent="0.2">
      <c r="A21" s="15" t="s">
        <v>21</v>
      </c>
      <c r="C21" s="15" t="s">
        <v>28</v>
      </c>
      <c r="F21" s="19" t="s">
        <v>39</v>
      </c>
      <c r="H21" s="18" t="s">
        <v>49</v>
      </c>
      <c r="K21" s="18" t="s">
        <v>94</v>
      </c>
      <c r="M21" s="13" t="s">
        <v>98</v>
      </c>
    </row>
    <row r="22" spans="1:13" ht="114.75" x14ac:dyDescent="0.2">
      <c r="A22" s="15" t="s">
        <v>22</v>
      </c>
      <c r="C22" s="15" t="s">
        <v>29</v>
      </c>
      <c r="F22" s="19" t="s">
        <v>40</v>
      </c>
      <c r="H22" s="18" t="s">
        <v>50</v>
      </c>
      <c r="K22" s="18" t="s">
        <v>95</v>
      </c>
      <c r="M22" s="13" t="s">
        <v>99</v>
      </c>
    </row>
    <row r="23" spans="1:13" ht="89.25" x14ac:dyDescent="0.2">
      <c r="A23" s="15" t="s">
        <v>17</v>
      </c>
      <c r="C23" s="15" t="s">
        <v>30</v>
      </c>
      <c r="F23" s="19" t="s">
        <v>41</v>
      </c>
      <c r="H23" s="18" t="s">
        <v>51</v>
      </c>
      <c r="K23" s="18" t="s">
        <v>96</v>
      </c>
    </row>
    <row r="24" spans="1:13" ht="38.25" x14ac:dyDescent="0.2">
      <c r="C24" s="15" t="s">
        <v>31</v>
      </c>
      <c r="F24" s="19" t="s">
        <v>42</v>
      </c>
      <c r="H24" s="18" t="s">
        <v>17</v>
      </c>
      <c r="K24" s="18" t="s">
        <v>17</v>
      </c>
    </row>
    <row r="25" spans="1:13" x14ac:dyDescent="0.2">
      <c r="C25" s="15" t="s">
        <v>32</v>
      </c>
      <c r="F25" s="19" t="s">
        <v>17</v>
      </c>
    </row>
    <row r="26" spans="1:13" ht="25.5" x14ac:dyDescent="0.2">
      <c r="A26" s="26" t="s">
        <v>89</v>
      </c>
      <c r="C26" s="15" t="s">
        <v>33</v>
      </c>
    </row>
    <row r="27" spans="1:13" ht="51" x14ac:dyDescent="0.2">
      <c r="A27" s="15" t="s">
        <v>90</v>
      </c>
      <c r="C27" s="15" t="s">
        <v>17</v>
      </c>
    </row>
    <row r="28" spans="1:13" ht="51" x14ac:dyDescent="0.2">
      <c r="A28" s="15" t="s">
        <v>91</v>
      </c>
    </row>
    <row r="29" spans="1:13" ht="38.25" x14ac:dyDescent="0.2">
      <c r="A29" s="15" t="s">
        <v>92</v>
      </c>
    </row>
    <row r="30" spans="1:13" x14ac:dyDescent="0.2">
      <c r="A30" s="15" t="s">
        <v>17</v>
      </c>
    </row>
  </sheetData>
  <conditionalFormatting sqref="B5">
    <cfRule type="colorScale" priority="1">
      <colorScale>
        <cfvo type="num" val="0"/>
        <cfvo type="num" val="4"/>
        <cfvo type="num" val="16"/>
        <color rgb="FF00B050"/>
        <color rgb="FFFFEB84"/>
        <color rgb="FFFF0000"/>
      </colorScale>
    </cfRule>
  </conditionalFormatting>
  <dataValidations count="3">
    <dataValidation allowBlank="1" sqref="A9:A14 A18:A23 C9:C13 C21:C27 F9:F14 F21:F25 H9:H15 H21:H24 J8:J17 L8:L12 P8:P13 N9:N14 V9:V11 A26:A30 K21:K24 M20:M22 L15:L19 T8:T13 R8">
      <formula1>0</formula1>
      <formula2>0</formula2>
    </dataValidation>
    <dataValidation type="list" allowBlank="1" showErrorMessage="1" sqref="R9:R13">
      <formula1>"0"</formula1>
    </dataValidation>
    <dataValidation type="list" allowBlank="1" showInputMessage="1" showErrorMessage="1" sqref="J1:J3 J4">
      <formula1>Niveau_d_intensité_des_facteurs_RPS</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Mode d'emploi</vt:lpstr>
      <vt:lpstr>Présentation entreprise</vt:lpstr>
      <vt:lpstr>Document Unique - Unité 1 </vt:lpstr>
      <vt:lpstr>RPS Outil Faire le Point - INRS</vt:lpstr>
      <vt:lpstr> DUerp RPS - INRS</vt:lpstr>
      <vt:lpstr>Listes</vt:lpstr>
      <vt:lpstr>'Document Unique - Unité 1 '!Impression_des_titres</vt:lpstr>
      <vt:lpstr>Niveau_d_intensité_des_facteurs_RPS</vt:lpstr>
      <vt:lpstr>'Document Unique - Unité 1 '!Z_0F979D60_431E_11D7_9655_00508B6AE8B1__wvu_FilterData</vt:lpstr>
      <vt:lpstr>'Document Unique - Unité 1 '!Z_0F979D60_431E_11D7_9655_00508B6AE8B1__wvu_PrintArea</vt:lpstr>
      <vt:lpstr>'Document Unique - Unité 1 '!Z_3FF78143_4315_11D7_91B0_005004621105__wvu_FilterData</vt:lpstr>
      <vt:lpstr>'Document Unique - Unité 1 '!Z_641FDDA7_4325_11D7_91B0_005004621105__wvu_FilterData</vt:lpstr>
      <vt:lpstr>'Document Unique - Unité 1 '!Z_641FDDA7_4325_11D7_91B0_005004621105__wvu_PrintArea</vt:lpstr>
      <vt:lpstr>'Document Unique - Unité 1 '!Zone_d_impression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Florent David</dc:creator>
  <cp:lastModifiedBy>Florent David</cp:lastModifiedBy>
  <cp:lastPrinted>2018-11-29T14:09:45Z</cp:lastPrinted>
  <dcterms:created xsi:type="dcterms:W3CDTF">2016-10-24T11:34:24Z</dcterms:created>
  <dcterms:modified xsi:type="dcterms:W3CDTF">2018-12-18T10:19:45Z</dcterms:modified>
</cp:coreProperties>
</file>